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sikernesfelles-my.sharepoint.com/personal/vibeke_oya_creokultur_no/Documents/Skrivebord/"/>
    </mc:Choice>
  </mc:AlternateContent>
  <xr:revisionPtr revIDLastSave="0" documentId="8_{BEFACBE2-D11B-478B-B3D0-710AEDFA4FA2}" xr6:coauthVersionLast="47" xr6:coauthVersionMax="47" xr10:uidLastSave="{00000000-0000-0000-0000-000000000000}"/>
  <bookViews>
    <workbookView xWindow="-120" yWindow="-120" windowWidth="29040" windowHeight="15840" xr2:uid="{B4480198-E6B7-4B90-9F60-277FCB6EC067}"/>
  </bookViews>
  <sheets>
    <sheet name="Ark1" sheetId="1" r:id="rId1"/>
  </sheets>
  <definedNames>
    <definedName name="_xlnm.Print_Area" localSheetId="0">'Ark1'!$A$1:$Z$86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6" i="1" l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<sst xmlns="http://schemas.openxmlformats.org/spreadsheetml/2006/main" count="33" uniqueCount="21">
  <si>
    <t>Lønnstabell Oslo kommune fra 01.05.2023</t>
  </si>
  <si>
    <t>Ekskl. OU-fond (180)</t>
  </si>
  <si>
    <t xml:space="preserve">Lønn pr dag </t>
  </si>
  <si>
    <t>Lønn pr time</t>
  </si>
  <si>
    <t>Overtid</t>
  </si>
  <si>
    <t>37,5 t/u</t>
  </si>
  <si>
    <t>(Trekktab. for månedslønte)</t>
  </si>
  <si>
    <t>36,0 t/u</t>
  </si>
  <si>
    <t>35,5 t/u</t>
  </si>
  <si>
    <t>33,6 t/u</t>
  </si>
  <si>
    <t>1925 t</t>
  </si>
  <si>
    <t>1950 t</t>
  </si>
  <si>
    <t>Tillegg</t>
  </si>
  <si>
    <t>Ltr</t>
  </si>
  <si>
    <t>Årslønn</t>
  </si>
  <si>
    <t>Mnd</t>
  </si>
  <si>
    <t>1872 t</t>
  </si>
  <si>
    <t>1846 t</t>
  </si>
  <si>
    <t>1747 t</t>
  </si>
  <si>
    <t>50 %</t>
  </si>
  <si>
    <t>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</si>
</sst>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11" xfId="0" applyFont="1" applyFill="1" applyBorder="1" applyAlignment="1">
      <alignment horizontal="centerContinuous"/>
    </xf>
    <xf numFmtId="0" fontId="2" fillId="2" borderId="12" xfId="0" applyFont="1" applyFill="1" applyBorder="1" applyAlignment="1">
      <alignment horizontal="centerContinuous"/>
    </xf>
    <xf numFmtId="0" fontId="2" fillId="2" borderId="16" xfId="0" applyFont="1" applyFill="1" applyBorder="1" applyAlignment="1">
      <alignment horizontal="left"/>
    </xf>
    <xf numFmtId="1" fontId="2" fillId="2" borderId="16" xfId="0" applyNumberFormat="1" applyFont="1" applyFill="1" applyBorder="1" applyAlignment="1">
      <alignment horizontal="centerContinuous"/>
    </xf>
    <xf numFmtId="0" fontId="2" fillId="2" borderId="13" xfId="0" applyFont="1" applyFill="1" applyBorder="1" applyAlignment="1">
      <alignment horizontal="centerContinuous"/>
    </xf>
    <xf numFmtId="0" fontId="2" fillId="2" borderId="15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Continuous"/>
    </xf>
    <xf numFmtId="3" fontId="2" fillId="2" borderId="22" xfId="0" applyNumberFormat="1" applyFont="1" applyFill="1" applyBorder="1" applyAlignment="1">
      <alignment horizontal="centerContinuous"/>
    </xf>
    <xf numFmtId="0" fontId="2" fillId="2" borderId="23" xfId="0" applyFont="1" applyFill="1" applyBorder="1" applyAlignment="1">
      <alignment horizontal="centerContinuous"/>
    </xf>
    <xf numFmtId="0" fontId="2" fillId="2" borderId="24" xfId="0" applyFont="1" applyFill="1" applyBorder="1" applyAlignment="1">
      <alignment horizontal="centerContinuous"/>
    </xf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 applyAlignment="1">
      <alignment horizontal="centerContinuous"/>
    </xf>
    <xf numFmtId="0" fontId="2" fillId="2" borderId="29" xfId="0" applyFont="1" applyFill="1" applyBorder="1" applyAlignment="1">
      <alignment horizontal="centerContinuous"/>
    </xf>
    <xf numFmtId="0" fontId="2" fillId="2" borderId="30" xfId="0" applyFont="1" applyFill="1" applyBorder="1" applyAlignment="1">
      <alignment horizontal="centerContinuous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Continuous"/>
    </xf>
    <xf numFmtId="0" fontId="2" fillId="2" borderId="32" xfId="0" applyFont="1" applyFill="1" applyBorder="1" applyAlignment="1">
      <alignment horizontal="left"/>
    </xf>
    <xf numFmtId="0" fontId="2" fillId="2" borderId="29" xfId="0" quotePrefix="1" applyFont="1" applyFill="1" applyBorder="1" applyAlignment="1">
      <alignment horizontal="center"/>
    </xf>
    <xf numFmtId="0" fontId="2" fillId="2" borderId="32" xfId="0" quotePrefix="1" applyFont="1" applyFill="1" applyBorder="1" applyAlignment="1">
      <alignment horizontal="center"/>
    </xf>
    <xf numFmtId="12" fontId="2" fillId="2" borderId="21" xfId="0" applyNumberFormat="1" applyFont="1" applyFill="1" applyBorder="1" applyAlignment="1">
      <alignment horizontal="centerContinuous"/>
    </xf>
    <xf numFmtId="165" fontId="0" fillId="2" borderId="0" xfId="0" applyNumberFormat="1" applyFill="1"/>
    <xf numFmtId="0" fontId="2" fillId="2" borderId="5" xfId="0" applyFont="1" applyFill="1" applyBorder="1"/>
    <xf numFmtId="166" fontId="3" fillId="2" borderId="5" xfId="1" applyNumberFormat="1" applyFont="1" applyFill="1" applyBorder="1"/>
    <xf numFmtId="164" fontId="3" fillId="2" borderId="5" xfId="1" applyFont="1" applyFill="1" applyBorder="1"/>
    <xf numFmtId="164" fontId="3" fillId="2" borderId="19" xfId="1" applyFont="1" applyFill="1" applyBorder="1"/>
    <xf numFmtId="164" fontId="3" fillId="2" borderId="33" xfId="1" applyFont="1" applyFill="1" applyBorder="1"/>
    <xf numFmtId="164" fontId="3" fillId="2" borderId="34" xfId="1" applyFont="1" applyFill="1" applyBorder="1"/>
    <xf numFmtId="164" fontId="3" fillId="2" borderId="1" xfId="1" applyFont="1" applyFill="1" applyBorder="1"/>
    <xf numFmtId="164" fontId="3" fillId="2" borderId="2" xfId="1" applyFont="1" applyFill="1" applyBorder="1"/>
    <xf numFmtId="164" fontId="3" fillId="2" borderId="4" xfId="1" applyFont="1" applyFill="1" applyBorder="1"/>
    <xf numFmtId="164" fontId="3" fillId="2" borderId="35" xfId="1" applyFont="1" applyFill="1" applyBorder="1"/>
    <xf numFmtId="164" fontId="3" fillId="2" borderId="3" xfId="1" applyFont="1" applyFill="1" applyBorder="1"/>
    <xf numFmtId="164" fontId="3" fillId="2" borderId="36" xfId="1" applyFont="1" applyFill="1" applyBorder="1"/>
    <xf numFmtId="0" fontId="2" fillId="2" borderId="37" xfId="0" applyFont="1" applyFill="1" applyBorder="1"/>
    <xf numFmtId="166" fontId="3" fillId="2" borderId="37" xfId="1" applyNumberFormat="1" applyFont="1" applyFill="1" applyBorder="1"/>
    <xf numFmtId="164" fontId="3" fillId="2" borderId="37" xfId="1" applyFont="1" applyFill="1" applyBorder="1"/>
    <xf numFmtId="164" fontId="3" fillId="2" borderId="12" xfId="1" applyFont="1" applyFill="1" applyBorder="1"/>
    <xf numFmtId="164" fontId="3" fillId="2" borderId="13" xfId="1" applyFont="1" applyFill="1" applyBorder="1"/>
    <xf numFmtId="164" fontId="3" fillId="2" borderId="14" xfId="1" applyFont="1" applyFill="1" applyBorder="1"/>
    <xf numFmtId="164" fontId="3" fillId="2" borderId="15" xfId="1" applyFont="1" applyFill="1" applyBorder="1"/>
    <xf numFmtId="164" fontId="3" fillId="2" borderId="16" xfId="1" applyFont="1" applyFill="1" applyBorder="1"/>
    <xf numFmtId="164" fontId="3" fillId="2" borderId="38" xfId="1" applyFont="1" applyFill="1" applyBorder="1"/>
    <xf numFmtId="1" fontId="0" fillId="2" borderId="0" xfId="0" applyNumberFormat="1" applyFill="1"/>
    <xf numFmtId="0" fontId="3" fillId="2" borderId="0" xfId="0" applyFont="1" applyFill="1"/>
    <xf numFmtId="166" fontId="3" fillId="2" borderId="37" xfId="1" quotePrefix="1" applyNumberFormat="1" applyFont="1" applyFill="1" applyBorder="1"/>
    <xf numFmtId="0" fontId="2" fillId="2" borderId="39" xfId="0" applyFont="1" applyFill="1" applyBorder="1"/>
    <xf numFmtId="166" fontId="3" fillId="2" borderId="39" xfId="1" quotePrefix="1" applyNumberFormat="1" applyFont="1" applyFill="1" applyBorder="1"/>
    <xf numFmtId="164" fontId="3" fillId="2" borderId="39" xfId="1" applyFont="1" applyFill="1" applyBorder="1"/>
    <xf numFmtId="164" fontId="3" fillId="2" borderId="24" xfId="1" applyFont="1" applyFill="1" applyBorder="1"/>
    <xf numFmtId="164" fontId="3" fillId="2" borderId="40" xfId="1" applyFont="1" applyFill="1" applyBorder="1"/>
    <xf numFmtId="164" fontId="3" fillId="2" borderId="25" xfId="1" applyFont="1" applyFill="1" applyBorder="1"/>
    <xf numFmtId="164" fontId="3" fillId="2" borderId="28" xfId="1" applyFont="1" applyFill="1" applyBorder="1"/>
    <xf numFmtId="164" fontId="3" fillId="2" borderId="27" xfId="1" applyFont="1" applyFill="1" applyBorder="1"/>
    <xf numFmtId="164" fontId="3" fillId="2" borderId="41" xfId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F1E99-6D37-498E-871D-2CA11F4DAB4A}">
  <dimension ref="A1:AC88"/>
  <sheetViews>
    <sheetView tabSelected="1" zoomScaleNormal="100" workbookViewId="0"/>
  </sheetViews>
  <sheetFormatPr baseColWidth="10" defaultColWidth="3.28515625" defaultRowHeight="15" x14ac:dyDescent="0.25"/>
  <cols>
    <col min="1" max="1" width="4.85546875" bestFit="1" customWidth="1"/>
    <col min="2" max="2" width="10.42578125" customWidth="1"/>
    <col min="3" max="3" width="12.7109375" bestFit="1" customWidth="1"/>
    <col min="4" max="5" width="11.140625" bestFit="1" customWidth="1"/>
    <col min="6" max="7" width="9.28515625" customWidth="1"/>
    <col min="8" max="8" width="11.140625" bestFit="1" customWidth="1"/>
    <col min="9" max="10" width="9.42578125" bestFit="1" customWidth="1"/>
    <col min="11" max="11" width="9.140625" bestFit="1" customWidth="1"/>
    <col min="12" max="13" width="9.42578125" bestFit="1" customWidth="1"/>
    <col min="14" max="14" width="9.28515625" customWidth="1"/>
    <col min="15" max="15" width="10.5703125" bestFit="1" customWidth="1"/>
    <col min="16" max="16" width="9.140625" customWidth="1"/>
    <col min="17" max="17" width="10.5703125" bestFit="1" customWidth="1"/>
    <col min="18" max="18" width="9.42578125" customWidth="1"/>
    <col min="19" max="19" width="10.5703125" bestFit="1" customWidth="1"/>
    <col min="20" max="20" width="9.28515625" customWidth="1"/>
    <col min="21" max="21" width="10.5703125" bestFit="1" customWidth="1"/>
    <col min="22" max="22" width="10.140625" bestFit="1" customWidth="1"/>
    <col min="23" max="25" width="10.5703125" bestFit="1" customWidth="1"/>
    <col min="26" max="26" width="9.42578125" bestFit="1" customWidth="1"/>
    <col min="27" max="255" width="9.140625" customWidth="1"/>
  </cols>
  <sheetData>
    <row r="1" spans="1:28" x14ac:dyDescent="0.25">
      <c r="A1" s="1" t="s">
        <v>0</v>
      </c>
    </row>
    <row r="2" spans="1:28" x14ac:dyDescent="0.25">
      <c r="A2" s="1" t="s">
        <v>1</v>
      </c>
    </row>
    <row r="3" spans="1:28" ht="15.75" thickBot="1" x14ac:dyDescent="0.3"/>
    <row r="4" spans="1:28" s="2" customFormat="1" ht="15.75" thickBot="1" x14ac:dyDescent="0.3">
      <c r="D4" s="61" t="s">
        <v>2</v>
      </c>
      <c r="E4" s="62"/>
      <c r="F4" s="63"/>
      <c r="G4" s="63"/>
      <c r="H4" s="64"/>
      <c r="I4" s="65" t="s">
        <v>3</v>
      </c>
      <c r="J4" s="66"/>
      <c r="K4" s="66"/>
      <c r="L4" s="66"/>
      <c r="M4" s="67"/>
      <c r="N4" s="68" t="s">
        <v>4</v>
      </c>
      <c r="O4" s="69"/>
      <c r="P4" s="69"/>
      <c r="Q4" s="69"/>
      <c r="R4" s="69"/>
      <c r="S4" s="69"/>
      <c r="T4" s="69"/>
      <c r="U4" s="69"/>
      <c r="V4" s="69"/>
      <c r="W4" s="69"/>
      <c r="X4" s="69"/>
      <c r="Y4" s="70"/>
      <c r="Z4" s="3" t="s">
        <v>5</v>
      </c>
    </row>
    <row r="5" spans="1:28" s="2" customFormat="1" ht="15.75" thickBot="1" x14ac:dyDescent="0.3">
      <c r="D5" s="71" t="s">
        <v>6</v>
      </c>
      <c r="E5" s="72"/>
      <c r="F5" s="73"/>
      <c r="G5" s="73"/>
      <c r="H5" s="74"/>
      <c r="I5" s="4" t="s">
        <v>5</v>
      </c>
      <c r="J5" s="5" t="s">
        <v>7</v>
      </c>
      <c r="K5" s="6"/>
      <c r="L5" s="7" t="s">
        <v>8</v>
      </c>
      <c r="M5" s="8" t="s">
        <v>9</v>
      </c>
      <c r="N5" s="65">
        <v>1747</v>
      </c>
      <c r="O5" s="67"/>
      <c r="P5" s="65">
        <v>1846</v>
      </c>
      <c r="Q5" s="67"/>
      <c r="R5" s="65">
        <v>1850</v>
      </c>
      <c r="S5" s="67"/>
      <c r="T5" s="65">
        <v>1872</v>
      </c>
      <c r="U5" s="67"/>
      <c r="V5" s="75" t="s">
        <v>10</v>
      </c>
      <c r="W5" s="76"/>
      <c r="X5" s="9" t="s">
        <v>11</v>
      </c>
      <c r="Y5" s="10"/>
      <c r="Z5" s="11" t="s">
        <v>12</v>
      </c>
    </row>
    <row r="6" spans="1:28" s="2" customFormat="1" ht="15.75" thickBot="1" x14ac:dyDescent="0.3">
      <c r="A6" s="12" t="s">
        <v>13</v>
      </c>
      <c r="B6" s="12" t="s">
        <v>14</v>
      </c>
      <c r="C6" s="13" t="s">
        <v>15</v>
      </c>
      <c r="D6" s="14">
        <v>261</v>
      </c>
      <c r="E6" s="15">
        <v>264</v>
      </c>
      <c r="F6" s="16">
        <v>287</v>
      </c>
      <c r="G6" s="17">
        <v>312</v>
      </c>
      <c r="H6" s="18">
        <v>313</v>
      </c>
      <c r="I6" s="19" t="s">
        <v>11</v>
      </c>
      <c r="J6" s="20" t="s">
        <v>16</v>
      </c>
      <c r="K6" s="21">
        <v>1850</v>
      </c>
      <c r="L6" s="22" t="s">
        <v>17</v>
      </c>
      <c r="M6" s="23" t="s">
        <v>18</v>
      </c>
      <c r="N6" s="24" t="s">
        <v>19</v>
      </c>
      <c r="O6" s="25" t="s">
        <v>20</v>
      </c>
      <c r="P6" s="24" t="s">
        <v>19</v>
      </c>
      <c r="Q6" s="25" t="s">
        <v>20</v>
      </c>
      <c r="R6" s="24" t="s">
        <v>19</v>
      </c>
      <c r="S6" s="25" t="s">
        <v>20</v>
      </c>
      <c r="T6" s="24" t="s">
        <v>19</v>
      </c>
      <c r="U6" s="25" t="s">
        <v>20</v>
      </c>
      <c r="V6" s="24" t="s">
        <v>19</v>
      </c>
      <c r="W6" s="25" t="s">
        <v>20</v>
      </c>
      <c r="X6" s="24" t="s">
        <v>19</v>
      </c>
      <c r="Y6" s="25" t="s">
        <v>20</v>
      </c>
      <c r="Z6" s="26">
        <v>1.3333333333333333</v>
      </c>
      <c r="AB6" s="27"/>
    </row>
    <row r="7" spans="1:28" s="2" customFormat="1" x14ac:dyDescent="0.25">
      <c r="A7" s="28">
        <v>1</v>
      </c>
      <c r="B7" s="29">
        <v>409250</v>
      </c>
      <c r="C7" s="30">
        <f>B7/12</f>
        <v>34104.166666666664</v>
      </c>
      <c r="D7" s="31">
        <f>B7/261</f>
        <v>1568.007662835249</v>
      </c>
      <c r="E7" s="32">
        <f>B7/264</f>
        <v>1550.189393939394</v>
      </c>
      <c r="F7" s="33">
        <f>B7/287</f>
        <v>1425.9581881533102</v>
      </c>
      <c r="G7" s="33">
        <f>B7/312</f>
        <v>1311.698717948718</v>
      </c>
      <c r="H7" s="33">
        <f>B7/313</f>
        <v>1307.5079872204474</v>
      </c>
      <c r="I7" s="34">
        <f>$B7/1950</f>
        <v>209.87179487179486</v>
      </c>
      <c r="J7" s="35">
        <f>$B7/1872</f>
        <v>218.616452991453</v>
      </c>
      <c r="K7" s="35">
        <f>$B7/1850</f>
        <v>221.21621621621622</v>
      </c>
      <c r="L7" s="35">
        <f>$B7/1846</f>
        <v>221.69555796316359</v>
      </c>
      <c r="M7" s="36">
        <f>$B7/1747</f>
        <v>234.25872925014309</v>
      </c>
      <c r="N7" s="34">
        <f>(B7+180)/1747*1.5</f>
        <v>351.54264453348594</v>
      </c>
      <c r="O7" s="36">
        <f>(B7+180)/1747*2</f>
        <v>468.72352604464794</v>
      </c>
      <c r="P7" s="34">
        <f>(B7+180)/1846*1.5</f>
        <v>332.68959913326108</v>
      </c>
      <c r="Q7" s="36">
        <f>(B7+180)/1846*2</f>
        <v>443.58613217768146</v>
      </c>
      <c r="R7" s="37">
        <f>($B7+180)/1850*1.5</f>
        <v>331.9702702702703</v>
      </c>
      <c r="S7" s="38">
        <f>($B7+180)/1850*2</f>
        <v>442.62702702702705</v>
      </c>
      <c r="T7" s="34">
        <f>(B7+180)/1872*1.5</f>
        <v>328.06891025641028</v>
      </c>
      <c r="U7" s="36">
        <f>(B7+180)/1872*2</f>
        <v>437.42521367521368</v>
      </c>
      <c r="V7" s="37">
        <f>($B7+180)/1925*1.5</f>
        <v>319.0363636363636</v>
      </c>
      <c r="W7" s="36">
        <f>($B7+180)/1925*2</f>
        <v>425.38181818181818</v>
      </c>
      <c r="X7" s="34">
        <f>($B7+180)/1950*1.5</f>
        <v>314.94615384615383</v>
      </c>
      <c r="Y7" s="36">
        <f>($B7+180)/1950*2</f>
        <v>419.92820512820515</v>
      </c>
      <c r="Z7" s="39">
        <f>(($B7+180)/1950)/3*4</f>
        <v>279.95213675213677</v>
      </c>
    </row>
    <row r="8" spans="1:28" s="2" customFormat="1" x14ac:dyDescent="0.25">
      <c r="A8" s="40">
        <v>2</v>
      </c>
      <c r="B8" s="41">
        <v>412550</v>
      </c>
      <c r="C8" s="42">
        <f t="shared" ref="C8:C71" si="0">B8/12</f>
        <v>34379.166666666664</v>
      </c>
      <c r="D8" s="43">
        <f t="shared" ref="D8:D71" si="1">B8/261</f>
        <v>1580.6513409961685</v>
      </c>
      <c r="E8" s="44">
        <f t="shared" ref="E8:E71" si="2">B8/264</f>
        <v>1562.689393939394</v>
      </c>
      <c r="F8" s="45">
        <f t="shared" ref="F8:F71" si="3">B8/287</f>
        <v>1437.4564459930314</v>
      </c>
      <c r="G8" s="45">
        <f t="shared" ref="G8:G71" si="4">B8/312</f>
        <v>1322.2756410256411</v>
      </c>
      <c r="H8" s="45">
        <f t="shared" ref="H8:H71" si="5">B8/313</f>
        <v>1318.0511182108626</v>
      </c>
      <c r="I8" s="43">
        <f t="shared" ref="I8:I71" si="6">$B8/1950</f>
        <v>211.56410256410257</v>
      </c>
      <c r="J8" s="44">
        <f t="shared" ref="J8:J71" si="7">$B8/1872</f>
        <v>220.3792735042735</v>
      </c>
      <c r="K8" s="44">
        <f t="shared" ref="K8:K71" si="8">$B8/1850</f>
        <v>223</v>
      </c>
      <c r="L8" s="44">
        <f t="shared" ref="L8:L71" si="9">$B8/1846</f>
        <v>223.48320693391116</v>
      </c>
      <c r="M8" s="46">
        <f t="shared" ref="M8:M71" si="10">$B8/1747</f>
        <v>236.14768174012593</v>
      </c>
      <c r="N8" s="43">
        <f t="shared" ref="N8:N71" si="11">(B8+180)/1747*1.5</f>
        <v>354.37607326846023</v>
      </c>
      <c r="O8" s="46">
        <f t="shared" ref="O8:O71" si="12">(B8+180)/1747*2</f>
        <v>472.50143102461362</v>
      </c>
      <c r="P8" s="43">
        <f t="shared" ref="P8:P71" si="13">(B8+180)/1846*1.5</f>
        <v>335.37107258938244</v>
      </c>
      <c r="Q8" s="46">
        <f t="shared" ref="Q8:Q71" si="14">(B8+180)/1846*2</f>
        <v>447.1614301191766</v>
      </c>
      <c r="R8" s="47">
        <f t="shared" ref="R8:R70" si="15">($B8+180)/1850*1.5</f>
        <v>334.64594594594598</v>
      </c>
      <c r="S8" s="45">
        <f t="shared" ref="S8:S71" si="16">($B8+180)/1850*2</f>
        <v>446.19459459459461</v>
      </c>
      <c r="T8" s="43">
        <f t="shared" ref="T8:T71" si="17">(B8+180)/1872*1.5</f>
        <v>330.71314102564099</v>
      </c>
      <c r="U8" s="46">
        <f t="shared" ref="U8:U71" si="18">(B8+180)/1872*2</f>
        <v>440.95085470085468</v>
      </c>
      <c r="V8" s="47">
        <f t="shared" ref="V8:V71" si="19">($B8+180)/1925*1.5</f>
        <v>321.60779220779222</v>
      </c>
      <c r="W8" s="46">
        <f t="shared" ref="W8:W71" si="20">($B8+180)/1925*2</f>
        <v>428.81038961038962</v>
      </c>
      <c r="X8" s="43">
        <f t="shared" ref="X8:X71" si="21">($B8+180)/1950*1.5</f>
        <v>317.48461538461538</v>
      </c>
      <c r="Y8" s="46">
        <f t="shared" ref="Y8:Y71" si="22">($B8+180)/1950*2</f>
        <v>423.31282051282051</v>
      </c>
      <c r="Z8" s="48">
        <f t="shared" ref="Z8:Z71" si="23">(($B8+180)/1950)/3*4</f>
        <v>282.20854700854699</v>
      </c>
    </row>
    <row r="9" spans="1:28" s="2" customFormat="1" x14ac:dyDescent="0.25">
      <c r="A9" s="40">
        <v>3</v>
      </c>
      <c r="B9" s="41">
        <v>415950</v>
      </c>
      <c r="C9" s="42">
        <f t="shared" si="0"/>
        <v>34662.5</v>
      </c>
      <c r="D9" s="43">
        <f t="shared" si="1"/>
        <v>1593.6781609195402</v>
      </c>
      <c r="E9" s="44">
        <f t="shared" si="2"/>
        <v>1575.5681818181818</v>
      </c>
      <c r="F9" s="45">
        <f t="shared" si="3"/>
        <v>1449.3031358885016</v>
      </c>
      <c r="G9" s="45">
        <f t="shared" si="4"/>
        <v>1333.1730769230769</v>
      </c>
      <c r="H9" s="45">
        <f t="shared" si="5"/>
        <v>1328.9137380191694</v>
      </c>
      <c r="I9" s="43">
        <f t="shared" si="6"/>
        <v>213.30769230769232</v>
      </c>
      <c r="J9" s="44">
        <f t="shared" si="7"/>
        <v>222.19551282051282</v>
      </c>
      <c r="K9" s="44">
        <f t="shared" si="8"/>
        <v>224.83783783783784</v>
      </c>
      <c r="L9" s="44">
        <f t="shared" si="9"/>
        <v>225.32502708559048</v>
      </c>
      <c r="M9" s="46">
        <f t="shared" si="10"/>
        <v>238.09387521465368</v>
      </c>
      <c r="N9" s="43">
        <f t="shared" si="11"/>
        <v>357.29536348025186</v>
      </c>
      <c r="O9" s="46">
        <f t="shared" si="12"/>
        <v>476.39381797366917</v>
      </c>
      <c r="P9" s="43">
        <f t="shared" si="13"/>
        <v>338.13380281690144</v>
      </c>
      <c r="Q9" s="46">
        <f t="shared" si="14"/>
        <v>450.84507042253523</v>
      </c>
      <c r="R9" s="47">
        <f t="shared" si="15"/>
        <v>337.4027027027027</v>
      </c>
      <c r="S9" s="45">
        <f t="shared" si="16"/>
        <v>449.87027027027028</v>
      </c>
      <c r="T9" s="43">
        <f t="shared" si="17"/>
        <v>333.4375</v>
      </c>
      <c r="U9" s="46">
        <f t="shared" si="18"/>
        <v>444.58333333333331</v>
      </c>
      <c r="V9" s="47">
        <f t="shared" si="19"/>
        <v>324.25714285714287</v>
      </c>
      <c r="W9" s="46">
        <f t="shared" si="20"/>
        <v>432.34285714285716</v>
      </c>
      <c r="X9" s="43">
        <f t="shared" si="21"/>
        <v>320.10000000000002</v>
      </c>
      <c r="Y9" s="46">
        <f t="shared" si="22"/>
        <v>426.8</v>
      </c>
      <c r="Z9" s="48">
        <f t="shared" si="23"/>
        <v>284.53333333333336</v>
      </c>
    </row>
    <row r="10" spans="1:28" s="2" customFormat="1" x14ac:dyDescent="0.25">
      <c r="A10" s="40">
        <v>4</v>
      </c>
      <c r="B10" s="41">
        <v>419450</v>
      </c>
      <c r="C10" s="42">
        <f t="shared" si="0"/>
        <v>34954.166666666664</v>
      </c>
      <c r="D10" s="43">
        <f t="shared" si="1"/>
        <v>1607.0881226053639</v>
      </c>
      <c r="E10" s="44">
        <f t="shared" si="2"/>
        <v>1588.8257575757575</v>
      </c>
      <c r="F10" s="45">
        <f t="shared" si="3"/>
        <v>1461.4982578397212</v>
      </c>
      <c r="G10" s="45">
        <f t="shared" si="4"/>
        <v>1344.3910256410256</v>
      </c>
      <c r="H10" s="45">
        <f t="shared" si="5"/>
        <v>1340.0958466453674</v>
      </c>
      <c r="I10" s="43">
        <f t="shared" si="6"/>
        <v>215.10256410256412</v>
      </c>
      <c r="J10" s="44">
        <f t="shared" si="7"/>
        <v>224.06517094017093</v>
      </c>
      <c r="K10" s="44">
        <f t="shared" si="8"/>
        <v>226.72972972972974</v>
      </c>
      <c r="L10" s="44">
        <f t="shared" si="9"/>
        <v>227.22101841820151</v>
      </c>
      <c r="M10" s="46">
        <f t="shared" si="10"/>
        <v>240.09730967372639</v>
      </c>
      <c r="N10" s="43">
        <f t="shared" si="11"/>
        <v>360.3005151688609</v>
      </c>
      <c r="O10" s="46">
        <f t="shared" si="12"/>
        <v>480.40068689181453</v>
      </c>
      <c r="P10" s="43">
        <f t="shared" si="13"/>
        <v>340.97778981581797</v>
      </c>
      <c r="Q10" s="46">
        <f t="shared" si="14"/>
        <v>454.63705308775729</v>
      </c>
      <c r="R10" s="47">
        <f t="shared" si="15"/>
        <v>340.24054054054051</v>
      </c>
      <c r="S10" s="45">
        <f t="shared" si="16"/>
        <v>453.65405405405403</v>
      </c>
      <c r="T10" s="43">
        <f t="shared" si="17"/>
        <v>336.24198717948718</v>
      </c>
      <c r="U10" s="46">
        <f t="shared" si="18"/>
        <v>448.3226495726496</v>
      </c>
      <c r="V10" s="47">
        <f t="shared" si="19"/>
        <v>326.98441558441561</v>
      </c>
      <c r="W10" s="46">
        <f t="shared" si="20"/>
        <v>435.97922077922078</v>
      </c>
      <c r="X10" s="43">
        <f t="shared" si="21"/>
        <v>322.7923076923077</v>
      </c>
      <c r="Y10" s="46">
        <f t="shared" si="22"/>
        <v>430.3897435897436</v>
      </c>
      <c r="Z10" s="48">
        <f t="shared" si="23"/>
        <v>286.92649572649572</v>
      </c>
    </row>
    <row r="11" spans="1:28" s="2" customFormat="1" x14ac:dyDescent="0.25">
      <c r="A11" s="40">
        <v>5</v>
      </c>
      <c r="B11" s="41">
        <v>422950</v>
      </c>
      <c r="C11" s="42">
        <f t="shared" si="0"/>
        <v>35245.833333333336</v>
      </c>
      <c r="D11" s="43">
        <f t="shared" si="1"/>
        <v>1620.4980842911878</v>
      </c>
      <c r="E11" s="44">
        <f t="shared" si="2"/>
        <v>1602.0833333333333</v>
      </c>
      <c r="F11" s="45">
        <f t="shared" si="3"/>
        <v>1473.6933797909408</v>
      </c>
      <c r="G11" s="45">
        <f t="shared" si="4"/>
        <v>1355.6089743589744</v>
      </c>
      <c r="H11" s="45">
        <f t="shared" si="5"/>
        <v>1351.2779552715656</v>
      </c>
      <c r="I11" s="43">
        <f t="shared" si="6"/>
        <v>216.89743589743588</v>
      </c>
      <c r="J11" s="44">
        <f t="shared" si="7"/>
        <v>225.93482905982907</v>
      </c>
      <c r="K11" s="44">
        <f t="shared" si="8"/>
        <v>228.62162162162161</v>
      </c>
      <c r="L11" s="44">
        <f t="shared" si="9"/>
        <v>229.11700975081257</v>
      </c>
      <c r="M11" s="46">
        <f t="shared" si="10"/>
        <v>242.10074413279909</v>
      </c>
      <c r="N11" s="43">
        <f t="shared" si="11"/>
        <v>363.30566685746999</v>
      </c>
      <c r="O11" s="46">
        <f t="shared" si="12"/>
        <v>484.40755580995994</v>
      </c>
      <c r="P11" s="43">
        <f t="shared" si="13"/>
        <v>343.82177681473456</v>
      </c>
      <c r="Q11" s="46">
        <f t="shared" si="14"/>
        <v>458.42903575297942</v>
      </c>
      <c r="R11" s="47">
        <f t="shared" si="15"/>
        <v>343.07837837837837</v>
      </c>
      <c r="S11" s="45">
        <f t="shared" si="16"/>
        <v>457.43783783783783</v>
      </c>
      <c r="T11" s="43">
        <f t="shared" si="17"/>
        <v>339.04647435897436</v>
      </c>
      <c r="U11" s="46">
        <f t="shared" si="18"/>
        <v>452.06196581196582</v>
      </c>
      <c r="V11" s="47">
        <f t="shared" si="19"/>
        <v>329.71168831168831</v>
      </c>
      <c r="W11" s="46">
        <f t="shared" si="20"/>
        <v>439.61558441558441</v>
      </c>
      <c r="X11" s="43">
        <f t="shared" si="21"/>
        <v>325.48461538461538</v>
      </c>
      <c r="Y11" s="46">
        <f t="shared" si="22"/>
        <v>433.97948717948719</v>
      </c>
      <c r="Z11" s="48">
        <f t="shared" si="23"/>
        <v>289.31965811965813</v>
      </c>
    </row>
    <row r="12" spans="1:28" s="2" customFormat="1" x14ac:dyDescent="0.25">
      <c r="A12" s="40">
        <v>6</v>
      </c>
      <c r="B12" s="41">
        <v>426550</v>
      </c>
      <c r="C12" s="42">
        <f t="shared" si="0"/>
        <v>35545.833333333336</v>
      </c>
      <c r="D12" s="43">
        <f t="shared" si="1"/>
        <v>1634.2911877394636</v>
      </c>
      <c r="E12" s="44">
        <f t="shared" si="2"/>
        <v>1615.719696969697</v>
      </c>
      <c r="F12" s="45">
        <f t="shared" si="3"/>
        <v>1486.2369337979094</v>
      </c>
      <c r="G12" s="45">
        <f t="shared" si="4"/>
        <v>1367.1474358974358</v>
      </c>
      <c r="H12" s="45">
        <f t="shared" si="5"/>
        <v>1362.779552715655</v>
      </c>
      <c r="I12" s="43">
        <f t="shared" si="6"/>
        <v>218.74358974358975</v>
      </c>
      <c r="J12" s="44">
        <f t="shared" si="7"/>
        <v>227.85790598290598</v>
      </c>
      <c r="K12" s="44">
        <f t="shared" si="8"/>
        <v>230.56756756756758</v>
      </c>
      <c r="L12" s="44">
        <f t="shared" si="9"/>
        <v>231.06717226435535</v>
      </c>
      <c r="M12" s="46">
        <f t="shared" si="10"/>
        <v>244.16141957641671</v>
      </c>
      <c r="N12" s="43">
        <f t="shared" si="11"/>
        <v>366.39668002289636</v>
      </c>
      <c r="O12" s="46">
        <f t="shared" si="12"/>
        <v>488.52890669719517</v>
      </c>
      <c r="P12" s="43">
        <f t="shared" si="13"/>
        <v>346.74702058504874</v>
      </c>
      <c r="Q12" s="46">
        <f t="shared" si="14"/>
        <v>462.32936078006503</v>
      </c>
      <c r="R12" s="47">
        <f t="shared" si="15"/>
        <v>345.99729729729728</v>
      </c>
      <c r="S12" s="45">
        <f t="shared" si="16"/>
        <v>461.32972972972971</v>
      </c>
      <c r="T12" s="43">
        <f t="shared" si="17"/>
        <v>341.93108974358972</v>
      </c>
      <c r="U12" s="46">
        <f t="shared" si="18"/>
        <v>455.90811965811963</v>
      </c>
      <c r="V12" s="47">
        <f t="shared" si="19"/>
        <v>332.51688311688315</v>
      </c>
      <c r="W12" s="46">
        <f t="shared" si="20"/>
        <v>443.35584415584418</v>
      </c>
      <c r="X12" s="43">
        <f t="shared" si="21"/>
        <v>328.25384615384615</v>
      </c>
      <c r="Y12" s="46">
        <f t="shared" si="22"/>
        <v>437.67179487179487</v>
      </c>
      <c r="Z12" s="48">
        <f t="shared" si="23"/>
        <v>291.78119658119658</v>
      </c>
    </row>
    <row r="13" spans="1:28" s="2" customFormat="1" x14ac:dyDescent="0.25">
      <c r="A13" s="40">
        <v>7</v>
      </c>
      <c r="B13" s="41">
        <v>430250</v>
      </c>
      <c r="C13" s="42">
        <f t="shared" si="0"/>
        <v>35854.166666666664</v>
      </c>
      <c r="D13" s="43">
        <f t="shared" si="1"/>
        <v>1648.4674329501916</v>
      </c>
      <c r="E13" s="44">
        <f t="shared" si="2"/>
        <v>1629.7348484848485</v>
      </c>
      <c r="F13" s="45">
        <f t="shared" si="3"/>
        <v>1499.1289198606271</v>
      </c>
      <c r="G13" s="45">
        <f t="shared" si="4"/>
        <v>1379.0064102564102</v>
      </c>
      <c r="H13" s="45">
        <f t="shared" si="5"/>
        <v>1374.6006389776358</v>
      </c>
      <c r="I13" s="43">
        <f t="shared" si="6"/>
        <v>220.64102564102564</v>
      </c>
      <c r="J13" s="44">
        <f t="shared" si="7"/>
        <v>229.8344017094017</v>
      </c>
      <c r="K13" s="44">
        <f t="shared" si="8"/>
        <v>232.56756756756758</v>
      </c>
      <c r="L13" s="44">
        <f t="shared" si="9"/>
        <v>233.0715059588299</v>
      </c>
      <c r="M13" s="46">
        <f t="shared" si="10"/>
        <v>246.27933600457928</v>
      </c>
      <c r="N13" s="43">
        <f t="shared" si="11"/>
        <v>369.57355466514025</v>
      </c>
      <c r="O13" s="46">
        <f t="shared" si="12"/>
        <v>492.76473955352031</v>
      </c>
      <c r="P13" s="43">
        <f t="shared" si="13"/>
        <v>349.75352112676057</v>
      </c>
      <c r="Q13" s="46">
        <f t="shared" si="14"/>
        <v>466.33802816901408</v>
      </c>
      <c r="R13" s="47">
        <f t="shared" si="15"/>
        <v>348.99729729729728</v>
      </c>
      <c r="S13" s="45">
        <f t="shared" si="16"/>
        <v>465.32972972972971</v>
      </c>
      <c r="T13" s="43">
        <f t="shared" si="17"/>
        <v>344.89583333333331</v>
      </c>
      <c r="U13" s="46">
        <f t="shared" si="18"/>
        <v>459.86111111111109</v>
      </c>
      <c r="V13" s="47">
        <f t="shared" si="19"/>
        <v>335.4</v>
      </c>
      <c r="W13" s="46">
        <f t="shared" si="20"/>
        <v>447.2</v>
      </c>
      <c r="X13" s="43">
        <f t="shared" si="21"/>
        <v>331.09999999999997</v>
      </c>
      <c r="Y13" s="46">
        <f t="shared" si="22"/>
        <v>441.46666666666664</v>
      </c>
      <c r="Z13" s="48">
        <f t="shared" si="23"/>
        <v>294.31111111111107</v>
      </c>
    </row>
    <row r="14" spans="1:28" s="2" customFormat="1" x14ac:dyDescent="0.25">
      <c r="A14" s="40">
        <v>8</v>
      </c>
      <c r="B14" s="41">
        <v>434050</v>
      </c>
      <c r="C14" s="42">
        <f t="shared" si="0"/>
        <v>36170.833333333336</v>
      </c>
      <c r="D14" s="43">
        <f t="shared" si="1"/>
        <v>1663.0268199233717</v>
      </c>
      <c r="E14" s="44">
        <f t="shared" si="2"/>
        <v>1644.128787878788</v>
      </c>
      <c r="F14" s="45">
        <f t="shared" si="3"/>
        <v>1512.3693379790941</v>
      </c>
      <c r="G14" s="45">
        <f t="shared" si="4"/>
        <v>1391.1858974358975</v>
      </c>
      <c r="H14" s="45">
        <f t="shared" si="5"/>
        <v>1386.7412140575079</v>
      </c>
      <c r="I14" s="43">
        <f t="shared" si="6"/>
        <v>222.58974358974359</v>
      </c>
      <c r="J14" s="44">
        <f t="shared" si="7"/>
        <v>231.86431623931625</v>
      </c>
      <c r="K14" s="44">
        <f t="shared" si="8"/>
        <v>234.62162162162161</v>
      </c>
      <c r="L14" s="44">
        <f t="shared" si="9"/>
        <v>235.13001083423617</v>
      </c>
      <c r="M14" s="46">
        <f t="shared" si="10"/>
        <v>248.45449341728678</v>
      </c>
      <c r="N14" s="43">
        <f t="shared" si="11"/>
        <v>372.83629078420148</v>
      </c>
      <c r="O14" s="46">
        <f t="shared" si="12"/>
        <v>497.11505437893533</v>
      </c>
      <c r="P14" s="43">
        <f t="shared" si="13"/>
        <v>352.84127843987</v>
      </c>
      <c r="Q14" s="46">
        <f t="shared" si="14"/>
        <v>470.45503791982668</v>
      </c>
      <c r="R14" s="47">
        <f t="shared" si="15"/>
        <v>352.07837837837837</v>
      </c>
      <c r="S14" s="45">
        <f t="shared" si="16"/>
        <v>469.43783783783783</v>
      </c>
      <c r="T14" s="43">
        <f t="shared" si="17"/>
        <v>347.94070512820514</v>
      </c>
      <c r="U14" s="46">
        <f t="shared" si="18"/>
        <v>463.92094017094018</v>
      </c>
      <c r="V14" s="47">
        <f t="shared" si="19"/>
        <v>338.36103896103896</v>
      </c>
      <c r="W14" s="46">
        <f t="shared" si="20"/>
        <v>451.14805194805194</v>
      </c>
      <c r="X14" s="43">
        <f t="shared" si="21"/>
        <v>334.02307692307693</v>
      </c>
      <c r="Y14" s="46">
        <f t="shared" si="22"/>
        <v>445.36410256410255</v>
      </c>
      <c r="Z14" s="48">
        <f t="shared" si="23"/>
        <v>296.90940170940172</v>
      </c>
    </row>
    <row r="15" spans="1:28" s="2" customFormat="1" x14ac:dyDescent="0.25">
      <c r="A15" s="40">
        <v>9</v>
      </c>
      <c r="B15" s="41">
        <v>437850</v>
      </c>
      <c r="C15" s="42">
        <f t="shared" si="0"/>
        <v>36487.5</v>
      </c>
      <c r="D15" s="43">
        <f t="shared" si="1"/>
        <v>1677.5862068965516</v>
      </c>
      <c r="E15" s="44">
        <f t="shared" si="2"/>
        <v>1658.5227272727273</v>
      </c>
      <c r="F15" s="45">
        <f t="shared" si="3"/>
        <v>1525.6097560975609</v>
      </c>
      <c r="G15" s="45">
        <f t="shared" si="4"/>
        <v>1403.3653846153845</v>
      </c>
      <c r="H15" s="45">
        <f t="shared" si="5"/>
        <v>1398.8817891373801</v>
      </c>
      <c r="I15" s="43">
        <f t="shared" si="6"/>
        <v>224.53846153846155</v>
      </c>
      <c r="J15" s="44">
        <f t="shared" si="7"/>
        <v>233.89423076923077</v>
      </c>
      <c r="K15" s="44">
        <f t="shared" si="8"/>
        <v>236.67567567567568</v>
      </c>
      <c r="L15" s="44">
        <f t="shared" si="9"/>
        <v>237.18851570964247</v>
      </c>
      <c r="M15" s="46">
        <f t="shared" si="10"/>
        <v>250.62965082999429</v>
      </c>
      <c r="N15" s="43">
        <f t="shared" si="11"/>
        <v>376.09902690326277</v>
      </c>
      <c r="O15" s="46">
        <f t="shared" si="12"/>
        <v>501.46536920435034</v>
      </c>
      <c r="P15" s="43">
        <f t="shared" si="13"/>
        <v>355.92903575297942</v>
      </c>
      <c r="Q15" s="46">
        <f t="shared" si="14"/>
        <v>474.57204767063922</v>
      </c>
      <c r="R15" s="47">
        <f t="shared" si="15"/>
        <v>355.15945945945947</v>
      </c>
      <c r="S15" s="45">
        <f t="shared" si="16"/>
        <v>473.54594594594596</v>
      </c>
      <c r="T15" s="43">
        <f t="shared" si="17"/>
        <v>350.98557692307691</v>
      </c>
      <c r="U15" s="46">
        <f t="shared" si="18"/>
        <v>467.98076923076923</v>
      </c>
      <c r="V15" s="47">
        <f t="shared" si="19"/>
        <v>341.32207792207794</v>
      </c>
      <c r="W15" s="46">
        <f t="shared" si="20"/>
        <v>455.0961038961039</v>
      </c>
      <c r="X15" s="43">
        <f t="shared" si="21"/>
        <v>336.94615384615383</v>
      </c>
      <c r="Y15" s="46">
        <f t="shared" si="22"/>
        <v>449.26153846153846</v>
      </c>
      <c r="Z15" s="48">
        <f t="shared" si="23"/>
        <v>299.50769230769231</v>
      </c>
    </row>
    <row r="16" spans="1:28" s="2" customFormat="1" x14ac:dyDescent="0.25">
      <c r="A16" s="40">
        <v>10</v>
      </c>
      <c r="B16" s="41">
        <v>441350</v>
      </c>
      <c r="C16" s="42">
        <f t="shared" si="0"/>
        <v>36779.166666666664</v>
      </c>
      <c r="D16" s="43">
        <f t="shared" si="1"/>
        <v>1690.9961685823755</v>
      </c>
      <c r="E16" s="44">
        <f t="shared" si="2"/>
        <v>1671.780303030303</v>
      </c>
      <c r="F16" s="45">
        <f t="shared" si="3"/>
        <v>1537.8048780487804</v>
      </c>
      <c r="G16" s="45">
        <f t="shared" si="4"/>
        <v>1414.5833333333333</v>
      </c>
      <c r="H16" s="45">
        <f t="shared" si="5"/>
        <v>1410.0638977635783</v>
      </c>
      <c r="I16" s="43">
        <f t="shared" si="6"/>
        <v>226.33333333333334</v>
      </c>
      <c r="J16" s="44">
        <f t="shared" si="7"/>
        <v>235.76388888888889</v>
      </c>
      <c r="K16" s="44">
        <f t="shared" si="8"/>
        <v>238.56756756756758</v>
      </c>
      <c r="L16" s="44">
        <f t="shared" si="9"/>
        <v>239.08450704225353</v>
      </c>
      <c r="M16" s="46">
        <f t="shared" si="10"/>
        <v>252.63308528906697</v>
      </c>
      <c r="N16" s="43">
        <f t="shared" si="11"/>
        <v>379.1041785918718</v>
      </c>
      <c r="O16" s="46">
        <f t="shared" si="12"/>
        <v>505.4722381224957</v>
      </c>
      <c r="P16" s="43">
        <f t="shared" si="13"/>
        <v>358.77302275189601</v>
      </c>
      <c r="Q16" s="46">
        <f t="shared" si="14"/>
        <v>478.36403033586134</v>
      </c>
      <c r="R16" s="47">
        <f t="shared" si="15"/>
        <v>357.99729729729728</v>
      </c>
      <c r="S16" s="45">
        <f t="shared" si="16"/>
        <v>477.32972972972971</v>
      </c>
      <c r="T16" s="43">
        <f t="shared" si="17"/>
        <v>353.79006410256409</v>
      </c>
      <c r="U16" s="46">
        <f t="shared" si="18"/>
        <v>471.72008547008545</v>
      </c>
      <c r="V16" s="47">
        <f t="shared" si="19"/>
        <v>344.04935064935063</v>
      </c>
      <c r="W16" s="46">
        <f t="shared" si="20"/>
        <v>458.73246753246752</v>
      </c>
      <c r="X16" s="43">
        <f t="shared" si="21"/>
        <v>339.63846153846157</v>
      </c>
      <c r="Y16" s="46">
        <f t="shared" si="22"/>
        <v>452.85128205128206</v>
      </c>
      <c r="Z16" s="48">
        <f t="shared" si="23"/>
        <v>301.90085470085472</v>
      </c>
    </row>
    <row r="17" spans="1:29" s="2" customFormat="1" x14ac:dyDescent="0.25">
      <c r="A17" s="40">
        <v>11</v>
      </c>
      <c r="B17" s="41">
        <v>444950</v>
      </c>
      <c r="C17" s="42">
        <f t="shared" si="0"/>
        <v>37079.166666666664</v>
      </c>
      <c r="D17" s="43">
        <f t="shared" si="1"/>
        <v>1704.7892720306513</v>
      </c>
      <c r="E17" s="44">
        <f t="shared" si="2"/>
        <v>1685.4166666666667</v>
      </c>
      <c r="F17" s="45">
        <f t="shared" si="3"/>
        <v>1550.3484320557491</v>
      </c>
      <c r="G17" s="45">
        <f t="shared" si="4"/>
        <v>1426.1217948717949</v>
      </c>
      <c r="H17" s="45">
        <f t="shared" si="5"/>
        <v>1421.5654952076677</v>
      </c>
      <c r="I17" s="43">
        <f t="shared" si="6"/>
        <v>228.17948717948718</v>
      </c>
      <c r="J17" s="44">
        <f t="shared" si="7"/>
        <v>237.68696581196582</v>
      </c>
      <c r="K17" s="44">
        <f t="shared" si="8"/>
        <v>240.51351351351352</v>
      </c>
      <c r="L17" s="44">
        <f t="shared" si="9"/>
        <v>241.03466955579631</v>
      </c>
      <c r="M17" s="46">
        <f t="shared" si="10"/>
        <v>254.69376073268461</v>
      </c>
      <c r="N17" s="43">
        <f t="shared" si="11"/>
        <v>382.19519175729823</v>
      </c>
      <c r="O17" s="46">
        <f t="shared" si="12"/>
        <v>509.59358900973098</v>
      </c>
      <c r="P17" s="43">
        <f t="shared" si="13"/>
        <v>361.69826652221019</v>
      </c>
      <c r="Q17" s="46">
        <f t="shared" si="14"/>
        <v>482.2643553629469</v>
      </c>
      <c r="R17" s="47">
        <f t="shared" si="15"/>
        <v>360.91621621621624</v>
      </c>
      <c r="S17" s="45">
        <f t="shared" si="16"/>
        <v>481.22162162162164</v>
      </c>
      <c r="T17" s="43">
        <f t="shared" si="17"/>
        <v>356.6746794871795</v>
      </c>
      <c r="U17" s="46">
        <f t="shared" si="18"/>
        <v>475.56623931623932</v>
      </c>
      <c r="V17" s="47">
        <f t="shared" si="19"/>
        <v>346.85454545454547</v>
      </c>
      <c r="W17" s="46">
        <f t="shared" si="20"/>
        <v>462.4727272727273</v>
      </c>
      <c r="X17" s="43">
        <f t="shared" si="21"/>
        <v>342.40769230769229</v>
      </c>
      <c r="Y17" s="46">
        <f t="shared" si="22"/>
        <v>456.54358974358973</v>
      </c>
      <c r="Z17" s="48">
        <f t="shared" si="23"/>
        <v>304.36239316239318</v>
      </c>
    </row>
    <row r="18" spans="1:29" s="2" customFormat="1" x14ac:dyDescent="0.25">
      <c r="A18" s="40">
        <v>12</v>
      </c>
      <c r="B18" s="41">
        <v>448450</v>
      </c>
      <c r="C18" s="42">
        <f t="shared" si="0"/>
        <v>37370.833333333336</v>
      </c>
      <c r="D18" s="43">
        <f t="shared" si="1"/>
        <v>1718.1992337164752</v>
      </c>
      <c r="E18" s="44">
        <f t="shared" si="2"/>
        <v>1698.6742424242425</v>
      </c>
      <c r="F18" s="45">
        <f t="shared" si="3"/>
        <v>1562.5435540069686</v>
      </c>
      <c r="G18" s="45">
        <f t="shared" si="4"/>
        <v>1437.3397435897436</v>
      </c>
      <c r="H18" s="45">
        <f t="shared" si="5"/>
        <v>1432.7476038338659</v>
      </c>
      <c r="I18" s="43">
        <f t="shared" si="6"/>
        <v>229.97435897435898</v>
      </c>
      <c r="J18" s="44">
        <f t="shared" si="7"/>
        <v>239.55662393162393</v>
      </c>
      <c r="K18" s="44">
        <f t="shared" si="8"/>
        <v>242.40540540540542</v>
      </c>
      <c r="L18" s="44">
        <f t="shared" si="9"/>
        <v>242.93066088840737</v>
      </c>
      <c r="M18" s="46">
        <f t="shared" si="10"/>
        <v>256.69719519175732</v>
      </c>
      <c r="N18" s="43">
        <f t="shared" si="11"/>
        <v>385.20034344590727</v>
      </c>
      <c r="O18" s="46">
        <f t="shared" si="12"/>
        <v>513.60045792787639</v>
      </c>
      <c r="P18" s="43">
        <f t="shared" si="13"/>
        <v>364.54225352112678</v>
      </c>
      <c r="Q18" s="46">
        <f t="shared" si="14"/>
        <v>486.05633802816902</v>
      </c>
      <c r="R18" s="47">
        <f t="shared" si="15"/>
        <v>363.75405405405405</v>
      </c>
      <c r="S18" s="45">
        <f t="shared" si="16"/>
        <v>485.00540540540538</v>
      </c>
      <c r="T18" s="43">
        <f t="shared" si="17"/>
        <v>359.47916666666663</v>
      </c>
      <c r="U18" s="46">
        <f t="shared" si="18"/>
        <v>479.30555555555554</v>
      </c>
      <c r="V18" s="47">
        <f t="shared" si="19"/>
        <v>349.58181818181822</v>
      </c>
      <c r="W18" s="46">
        <f t="shared" si="20"/>
        <v>466.10909090909092</v>
      </c>
      <c r="X18" s="43">
        <f t="shared" si="21"/>
        <v>345.1</v>
      </c>
      <c r="Y18" s="46">
        <f t="shared" si="22"/>
        <v>460.13333333333333</v>
      </c>
      <c r="Z18" s="48">
        <f t="shared" si="23"/>
        <v>306.75555555555553</v>
      </c>
    </row>
    <row r="19" spans="1:29" s="2" customFormat="1" x14ac:dyDescent="0.25">
      <c r="A19" s="40">
        <v>13</v>
      </c>
      <c r="B19" s="41">
        <v>452150</v>
      </c>
      <c r="C19" s="42">
        <f t="shared" si="0"/>
        <v>37679.166666666664</v>
      </c>
      <c r="D19" s="43">
        <f t="shared" si="1"/>
        <v>1732.3754789272032</v>
      </c>
      <c r="E19" s="44">
        <f t="shared" si="2"/>
        <v>1712.689393939394</v>
      </c>
      <c r="F19" s="45">
        <f t="shared" si="3"/>
        <v>1575.4355400696863</v>
      </c>
      <c r="G19" s="45">
        <f t="shared" si="4"/>
        <v>1449.198717948718</v>
      </c>
      <c r="H19" s="45">
        <f t="shared" si="5"/>
        <v>1444.5686900958467</v>
      </c>
      <c r="I19" s="43">
        <f t="shared" si="6"/>
        <v>231.87179487179486</v>
      </c>
      <c r="J19" s="44">
        <f t="shared" si="7"/>
        <v>241.53311965811966</v>
      </c>
      <c r="K19" s="44">
        <f t="shared" si="8"/>
        <v>244.40540540540542</v>
      </c>
      <c r="L19" s="44">
        <f t="shared" si="9"/>
        <v>244.9349945828819</v>
      </c>
      <c r="M19" s="46">
        <f t="shared" si="10"/>
        <v>258.81511161991989</v>
      </c>
      <c r="N19" s="43">
        <f t="shared" si="11"/>
        <v>388.37721808815115</v>
      </c>
      <c r="O19" s="46">
        <f t="shared" si="12"/>
        <v>517.83629078420154</v>
      </c>
      <c r="P19" s="43">
        <f t="shared" si="13"/>
        <v>367.54875406283855</v>
      </c>
      <c r="Q19" s="46">
        <f t="shared" si="14"/>
        <v>490.06500541711807</v>
      </c>
      <c r="R19" s="47">
        <f t="shared" si="15"/>
        <v>366.75405405405405</v>
      </c>
      <c r="S19" s="45">
        <f t="shared" si="16"/>
        <v>489.00540540540538</v>
      </c>
      <c r="T19" s="43">
        <f t="shared" si="17"/>
        <v>362.44391025641028</v>
      </c>
      <c r="U19" s="46">
        <f t="shared" si="18"/>
        <v>483.258547008547</v>
      </c>
      <c r="V19" s="47">
        <f t="shared" si="19"/>
        <v>352.46493506493505</v>
      </c>
      <c r="W19" s="46">
        <f t="shared" si="20"/>
        <v>469.95324675324673</v>
      </c>
      <c r="X19" s="43">
        <f t="shared" si="21"/>
        <v>347.94615384615383</v>
      </c>
      <c r="Y19" s="46">
        <f t="shared" si="22"/>
        <v>463.92820512820515</v>
      </c>
      <c r="Z19" s="48">
        <f t="shared" si="23"/>
        <v>309.28547008547008</v>
      </c>
    </row>
    <row r="20" spans="1:29" s="2" customFormat="1" x14ac:dyDescent="0.25">
      <c r="A20" s="40">
        <v>14</v>
      </c>
      <c r="B20" s="41">
        <v>456250</v>
      </c>
      <c r="C20" s="42">
        <f t="shared" si="0"/>
        <v>38020.833333333336</v>
      </c>
      <c r="D20" s="43">
        <f t="shared" si="1"/>
        <v>1748.0842911877394</v>
      </c>
      <c r="E20" s="44">
        <f t="shared" si="2"/>
        <v>1728.219696969697</v>
      </c>
      <c r="F20" s="45">
        <f t="shared" si="3"/>
        <v>1589.7212543554008</v>
      </c>
      <c r="G20" s="45">
        <f t="shared" si="4"/>
        <v>1462.3397435897436</v>
      </c>
      <c r="H20" s="45">
        <f t="shared" si="5"/>
        <v>1457.6677316293931</v>
      </c>
      <c r="I20" s="43">
        <f t="shared" si="6"/>
        <v>233.97435897435898</v>
      </c>
      <c r="J20" s="44">
        <f t="shared" si="7"/>
        <v>243.72329059829059</v>
      </c>
      <c r="K20" s="44">
        <f t="shared" si="8"/>
        <v>246.62162162162161</v>
      </c>
      <c r="L20" s="44">
        <f t="shared" si="9"/>
        <v>247.15601300108344</v>
      </c>
      <c r="M20" s="46">
        <f t="shared" si="10"/>
        <v>261.16199198626214</v>
      </c>
      <c r="N20" s="43">
        <f t="shared" si="11"/>
        <v>391.89753863766464</v>
      </c>
      <c r="O20" s="46">
        <f t="shared" si="12"/>
        <v>522.53005151688615</v>
      </c>
      <c r="P20" s="43">
        <f t="shared" si="13"/>
        <v>370.88028169014086</v>
      </c>
      <c r="Q20" s="46">
        <f t="shared" si="14"/>
        <v>494.50704225352115</v>
      </c>
      <c r="R20" s="47">
        <f>($B20+180)/1850*1.5</f>
        <v>370.07837837837837</v>
      </c>
      <c r="S20" s="45">
        <f t="shared" si="16"/>
        <v>493.43783783783783</v>
      </c>
      <c r="T20" s="43">
        <f t="shared" si="17"/>
        <v>365.72916666666669</v>
      </c>
      <c r="U20" s="46">
        <f t="shared" si="18"/>
        <v>487.63888888888891</v>
      </c>
      <c r="V20" s="47">
        <f t="shared" si="19"/>
        <v>355.65974025974026</v>
      </c>
      <c r="W20" s="46">
        <f t="shared" si="20"/>
        <v>474.21298701298701</v>
      </c>
      <c r="X20" s="43">
        <f t="shared" si="21"/>
        <v>351.1</v>
      </c>
      <c r="Y20" s="46">
        <f t="shared" si="22"/>
        <v>468.13333333333333</v>
      </c>
      <c r="Z20" s="48">
        <f t="shared" si="23"/>
        <v>312.0888888888889</v>
      </c>
    </row>
    <row r="21" spans="1:29" s="2" customFormat="1" x14ac:dyDescent="0.25">
      <c r="A21" s="40">
        <v>15</v>
      </c>
      <c r="B21" s="41">
        <v>460250</v>
      </c>
      <c r="C21" s="42">
        <f t="shared" si="0"/>
        <v>38354.166666666664</v>
      </c>
      <c r="D21" s="43">
        <f t="shared" si="1"/>
        <v>1763.4099616858236</v>
      </c>
      <c r="E21" s="44">
        <f t="shared" si="2"/>
        <v>1743.371212121212</v>
      </c>
      <c r="F21" s="45">
        <f t="shared" si="3"/>
        <v>1603.6585365853659</v>
      </c>
      <c r="G21" s="45">
        <f>B21/312</f>
        <v>1475.1602564102564</v>
      </c>
      <c r="H21" s="45">
        <f t="shared" si="5"/>
        <v>1470.4472843450478</v>
      </c>
      <c r="I21" s="43">
        <f t="shared" si="6"/>
        <v>236.02564102564102</v>
      </c>
      <c r="J21" s="44">
        <f t="shared" si="7"/>
        <v>245.86004273504273</v>
      </c>
      <c r="K21" s="44">
        <f t="shared" si="8"/>
        <v>248.78378378378378</v>
      </c>
      <c r="L21" s="44">
        <f t="shared" si="9"/>
        <v>249.3228602383532</v>
      </c>
      <c r="M21" s="46">
        <f t="shared" si="10"/>
        <v>263.45163136805951</v>
      </c>
      <c r="N21" s="43">
        <f t="shared" si="11"/>
        <v>395.33199771036061</v>
      </c>
      <c r="O21" s="46">
        <f t="shared" si="12"/>
        <v>527.10933028048078</v>
      </c>
      <c r="P21" s="43">
        <f t="shared" si="13"/>
        <v>374.13055254604552</v>
      </c>
      <c r="Q21" s="46">
        <f t="shared" si="14"/>
        <v>498.84073672806068</v>
      </c>
      <c r="R21" s="47">
        <f t="shared" si="15"/>
        <v>373.3216216216216</v>
      </c>
      <c r="S21" s="45">
        <f t="shared" si="16"/>
        <v>497.76216216216216</v>
      </c>
      <c r="T21" s="43">
        <f t="shared" si="17"/>
        <v>368.93429487179492</v>
      </c>
      <c r="U21" s="46">
        <f t="shared" si="18"/>
        <v>491.91239316239319</v>
      </c>
      <c r="V21" s="47">
        <f t="shared" si="19"/>
        <v>358.77662337662338</v>
      </c>
      <c r="W21" s="46">
        <f t="shared" si="20"/>
        <v>478.36883116883115</v>
      </c>
      <c r="X21" s="43">
        <f>($B21+180)/1950*1.5</f>
        <v>354.17692307692306</v>
      </c>
      <c r="Y21" s="46">
        <f t="shared" si="22"/>
        <v>472.23589743589741</v>
      </c>
      <c r="Z21" s="48">
        <f t="shared" si="23"/>
        <v>314.82393162393163</v>
      </c>
    </row>
    <row r="22" spans="1:29" s="2" customFormat="1" x14ac:dyDescent="0.25">
      <c r="A22" s="40">
        <v>16</v>
      </c>
      <c r="B22" s="41">
        <v>464450</v>
      </c>
      <c r="C22" s="42">
        <f t="shared" si="0"/>
        <v>38704.166666666664</v>
      </c>
      <c r="D22" s="43">
        <f t="shared" si="1"/>
        <v>1779.5019157088122</v>
      </c>
      <c r="E22" s="44">
        <f t="shared" si="2"/>
        <v>1759.280303030303</v>
      </c>
      <c r="F22" s="45">
        <f t="shared" si="3"/>
        <v>1618.2926829268292</v>
      </c>
      <c r="G22" s="45">
        <f t="shared" si="4"/>
        <v>1488.6217948717949</v>
      </c>
      <c r="H22" s="45">
        <f t="shared" si="5"/>
        <v>1483.8658146964856</v>
      </c>
      <c r="I22" s="43">
        <f t="shared" si="6"/>
        <v>238.17948717948718</v>
      </c>
      <c r="J22" s="44">
        <f t="shared" si="7"/>
        <v>248.10363247863248</v>
      </c>
      <c r="K22" s="44">
        <f t="shared" si="8"/>
        <v>251.05405405405406</v>
      </c>
      <c r="L22" s="44">
        <f t="shared" si="9"/>
        <v>251.59804983748646</v>
      </c>
      <c r="M22" s="46">
        <f t="shared" si="10"/>
        <v>265.85575271894675</v>
      </c>
      <c r="N22" s="43">
        <f t="shared" si="11"/>
        <v>398.93817973669144</v>
      </c>
      <c r="O22" s="46">
        <f t="shared" si="12"/>
        <v>531.91757298225525</v>
      </c>
      <c r="P22" s="43">
        <f t="shared" si="13"/>
        <v>377.54333694474542</v>
      </c>
      <c r="Q22" s="46">
        <f t="shared" si="14"/>
        <v>503.39111592632719</v>
      </c>
      <c r="R22" s="47">
        <f t="shared" si="15"/>
        <v>376.72702702702702</v>
      </c>
      <c r="S22" s="45">
        <f t="shared" si="16"/>
        <v>502.30270270270267</v>
      </c>
      <c r="T22" s="43">
        <f t="shared" si="17"/>
        <v>372.29967948717945</v>
      </c>
      <c r="U22" s="46">
        <f t="shared" si="18"/>
        <v>496.39957264957263</v>
      </c>
      <c r="V22" s="47">
        <f t="shared" si="19"/>
        <v>362.04935064935063</v>
      </c>
      <c r="W22" s="46">
        <f t="shared" si="20"/>
        <v>482.73246753246752</v>
      </c>
      <c r="X22" s="43">
        <f t="shared" si="21"/>
        <v>357.40769230769229</v>
      </c>
      <c r="Y22" s="46">
        <f t="shared" si="22"/>
        <v>476.54358974358973</v>
      </c>
      <c r="Z22" s="48">
        <f t="shared" si="23"/>
        <v>317.69572649572649</v>
      </c>
    </row>
    <row r="23" spans="1:29" s="2" customFormat="1" x14ac:dyDescent="0.25">
      <c r="A23" s="40">
        <v>17</v>
      </c>
      <c r="B23" s="41">
        <v>468450</v>
      </c>
      <c r="C23" s="42">
        <f t="shared" si="0"/>
        <v>39037.5</v>
      </c>
      <c r="D23" s="43">
        <f t="shared" si="1"/>
        <v>1794.8275862068965</v>
      </c>
      <c r="E23" s="44">
        <f t="shared" si="2"/>
        <v>1774.4318181818182</v>
      </c>
      <c r="F23" s="45">
        <f t="shared" si="3"/>
        <v>1632.2299651567944</v>
      </c>
      <c r="G23" s="45">
        <f t="shared" si="4"/>
        <v>1501.4423076923076</v>
      </c>
      <c r="H23" s="45">
        <f t="shared" si="5"/>
        <v>1496.6453674121406</v>
      </c>
      <c r="I23" s="43">
        <f t="shared" si="6"/>
        <v>240.23076923076923</v>
      </c>
      <c r="J23" s="44">
        <f t="shared" si="7"/>
        <v>250.24038461538461</v>
      </c>
      <c r="K23" s="44">
        <f t="shared" si="8"/>
        <v>253.21621621621622</v>
      </c>
      <c r="L23" s="44">
        <f t="shared" si="9"/>
        <v>253.76489707475622</v>
      </c>
      <c r="M23" s="46">
        <f t="shared" si="10"/>
        <v>268.14539210074412</v>
      </c>
      <c r="N23" s="43">
        <f t="shared" si="11"/>
        <v>402.37263880938747</v>
      </c>
      <c r="O23" s="46">
        <f t="shared" si="12"/>
        <v>536.49685174584999</v>
      </c>
      <c r="P23" s="43">
        <f t="shared" si="13"/>
        <v>380.79360780065002</v>
      </c>
      <c r="Q23" s="46">
        <f t="shared" si="14"/>
        <v>507.72481040086672</v>
      </c>
      <c r="R23" s="47">
        <f t="shared" si="15"/>
        <v>379.9702702702703</v>
      </c>
      <c r="S23" s="45">
        <f t="shared" si="16"/>
        <v>506.62702702702705</v>
      </c>
      <c r="T23" s="43">
        <f t="shared" si="17"/>
        <v>375.50480769230768</v>
      </c>
      <c r="U23" s="46">
        <f t="shared" si="18"/>
        <v>500.67307692307691</v>
      </c>
      <c r="V23" s="47">
        <f t="shared" si="19"/>
        <v>365.16623376623374</v>
      </c>
      <c r="W23" s="46">
        <f t="shared" si="20"/>
        <v>486.88831168831166</v>
      </c>
      <c r="X23" s="43">
        <f t="shared" si="21"/>
        <v>360.48461538461538</v>
      </c>
      <c r="Y23" s="46">
        <f t="shared" si="22"/>
        <v>480.64615384615382</v>
      </c>
      <c r="Z23" s="48">
        <f t="shared" si="23"/>
        <v>320.43076923076922</v>
      </c>
    </row>
    <row r="24" spans="1:29" s="2" customFormat="1" x14ac:dyDescent="0.25">
      <c r="A24" s="40">
        <v>18</v>
      </c>
      <c r="B24" s="41">
        <v>472650</v>
      </c>
      <c r="C24" s="42">
        <f t="shared" si="0"/>
        <v>39387.5</v>
      </c>
      <c r="D24" s="43">
        <f t="shared" si="1"/>
        <v>1810.9195402298851</v>
      </c>
      <c r="E24" s="44">
        <f t="shared" si="2"/>
        <v>1790.340909090909</v>
      </c>
      <c r="F24" s="45">
        <f t="shared" si="3"/>
        <v>1646.8641114982579</v>
      </c>
      <c r="G24" s="45">
        <f t="shared" si="4"/>
        <v>1514.9038461538462</v>
      </c>
      <c r="H24" s="45">
        <f t="shared" si="5"/>
        <v>1510.0638977635783</v>
      </c>
      <c r="I24" s="43">
        <f t="shared" si="6"/>
        <v>242.38461538461539</v>
      </c>
      <c r="J24" s="44">
        <f t="shared" si="7"/>
        <v>252.48397435897436</v>
      </c>
      <c r="K24" s="44">
        <f t="shared" si="8"/>
        <v>255.48648648648648</v>
      </c>
      <c r="L24" s="44">
        <f t="shared" si="9"/>
        <v>256.0400866738895</v>
      </c>
      <c r="M24" s="46">
        <f t="shared" si="10"/>
        <v>270.54951345163136</v>
      </c>
      <c r="N24" s="43">
        <f t="shared" si="11"/>
        <v>405.97882083571835</v>
      </c>
      <c r="O24" s="46">
        <f t="shared" si="12"/>
        <v>541.30509444762447</v>
      </c>
      <c r="P24" s="43">
        <f t="shared" si="13"/>
        <v>384.20639219934992</v>
      </c>
      <c r="Q24" s="46">
        <f t="shared" si="14"/>
        <v>512.27518959913323</v>
      </c>
      <c r="R24" s="47">
        <f t="shared" si="15"/>
        <v>383.37567567567567</v>
      </c>
      <c r="S24" s="45">
        <f t="shared" si="16"/>
        <v>511.16756756756757</v>
      </c>
      <c r="T24" s="43">
        <f t="shared" si="17"/>
        <v>378.87019230769232</v>
      </c>
      <c r="U24" s="46">
        <f t="shared" si="18"/>
        <v>505.16025641025641</v>
      </c>
      <c r="V24" s="47">
        <f t="shared" si="19"/>
        <v>368.438961038961</v>
      </c>
      <c r="W24" s="46">
        <f t="shared" si="20"/>
        <v>491.25194805194803</v>
      </c>
      <c r="X24" s="43">
        <f t="shared" si="21"/>
        <v>363.71538461538461</v>
      </c>
      <c r="Y24" s="46">
        <f t="shared" si="22"/>
        <v>484.95384615384614</v>
      </c>
      <c r="Z24" s="48">
        <f t="shared" si="23"/>
        <v>323.30256410256408</v>
      </c>
      <c r="AC24" s="49"/>
    </row>
    <row r="25" spans="1:29" s="2" customFormat="1" x14ac:dyDescent="0.25">
      <c r="A25" s="40">
        <v>19</v>
      </c>
      <c r="B25" s="41">
        <v>476850</v>
      </c>
      <c r="C25" s="42">
        <f t="shared" si="0"/>
        <v>39737.5</v>
      </c>
      <c r="D25" s="43">
        <f t="shared" si="1"/>
        <v>1827.0114942528735</v>
      </c>
      <c r="E25" s="44">
        <f t="shared" si="2"/>
        <v>1806.25</v>
      </c>
      <c r="F25" s="45">
        <f t="shared" si="3"/>
        <v>1661.4982578397212</v>
      </c>
      <c r="G25" s="45">
        <f t="shared" si="4"/>
        <v>1528.3653846153845</v>
      </c>
      <c r="H25" s="45">
        <f t="shared" si="5"/>
        <v>1523.4824281150159</v>
      </c>
      <c r="I25" s="43">
        <f t="shared" si="6"/>
        <v>244.53846153846155</v>
      </c>
      <c r="J25" s="44">
        <f t="shared" si="7"/>
        <v>254.72756410256412</v>
      </c>
      <c r="K25" s="44">
        <f t="shared" si="8"/>
        <v>257.75675675675677</v>
      </c>
      <c r="L25" s="44">
        <f t="shared" si="9"/>
        <v>258.31527627302273</v>
      </c>
      <c r="M25" s="46">
        <f t="shared" si="10"/>
        <v>272.95363480251859</v>
      </c>
      <c r="N25" s="43">
        <f t="shared" si="11"/>
        <v>409.58500286204924</v>
      </c>
      <c r="O25" s="46">
        <f t="shared" si="12"/>
        <v>546.11333714939894</v>
      </c>
      <c r="P25" s="43">
        <f t="shared" si="13"/>
        <v>387.61917659804988</v>
      </c>
      <c r="Q25" s="46">
        <f t="shared" si="14"/>
        <v>516.8255687973998</v>
      </c>
      <c r="R25" s="47">
        <f t="shared" si="15"/>
        <v>386.78108108108108</v>
      </c>
      <c r="S25" s="45">
        <f t="shared" si="16"/>
        <v>515.70810810810815</v>
      </c>
      <c r="T25" s="43">
        <f t="shared" si="17"/>
        <v>382.23557692307691</v>
      </c>
      <c r="U25" s="46">
        <f t="shared" si="18"/>
        <v>509.64743589743591</v>
      </c>
      <c r="V25" s="47">
        <f t="shared" si="19"/>
        <v>371.71168831168831</v>
      </c>
      <c r="W25" s="46">
        <f t="shared" si="20"/>
        <v>495.61558441558441</v>
      </c>
      <c r="X25" s="43">
        <f t="shared" si="21"/>
        <v>366.94615384615383</v>
      </c>
      <c r="Y25" s="46">
        <f t="shared" si="22"/>
        <v>489.26153846153846</v>
      </c>
      <c r="Z25" s="48">
        <f t="shared" si="23"/>
        <v>326.174358974359</v>
      </c>
    </row>
    <row r="26" spans="1:29" s="2" customFormat="1" x14ac:dyDescent="0.25">
      <c r="A26" s="40">
        <v>20</v>
      </c>
      <c r="B26" s="41">
        <v>481050</v>
      </c>
      <c r="C26" s="42">
        <f t="shared" si="0"/>
        <v>40087.5</v>
      </c>
      <c r="D26" s="43">
        <f t="shared" si="1"/>
        <v>1843.1034482758621</v>
      </c>
      <c r="E26" s="44">
        <f t="shared" si="2"/>
        <v>1822.159090909091</v>
      </c>
      <c r="F26" s="45">
        <f t="shared" si="3"/>
        <v>1676.1324041811847</v>
      </c>
      <c r="G26" s="45">
        <f t="shared" si="4"/>
        <v>1541.8269230769231</v>
      </c>
      <c r="H26" s="45">
        <f t="shared" si="5"/>
        <v>1536.9009584664536</v>
      </c>
      <c r="I26" s="43">
        <f t="shared" si="6"/>
        <v>246.69230769230768</v>
      </c>
      <c r="J26" s="44">
        <f t="shared" si="7"/>
        <v>256.97115384615387</v>
      </c>
      <c r="K26" s="44">
        <f t="shared" si="8"/>
        <v>260.02702702702703</v>
      </c>
      <c r="L26" s="44">
        <f t="shared" si="9"/>
        <v>260.59046587215602</v>
      </c>
      <c r="M26" s="46">
        <f t="shared" si="10"/>
        <v>275.35775615340583</v>
      </c>
      <c r="N26" s="43">
        <f t="shared" si="11"/>
        <v>413.19118488838006</v>
      </c>
      <c r="O26" s="46">
        <f t="shared" si="12"/>
        <v>550.92157985117342</v>
      </c>
      <c r="P26" s="43">
        <f t="shared" si="13"/>
        <v>391.03196099674972</v>
      </c>
      <c r="Q26" s="46">
        <f t="shared" si="14"/>
        <v>521.37594799566625</v>
      </c>
      <c r="R26" s="47">
        <f t="shared" si="15"/>
        <v>390.1864864864865</v>
      </c>
      <c r="S26" s="45">
        <f t="shared" si="16"/>
        <v>520.24864864864867</v>
      </c>
      <c r="T26" s="43">
        <f t="shared" si="17"/>
        <v>385.60096153846155</v>
      </c>
      <c r="U26" s="46">
        <f t="shared" si="18"/>
        <v>514.13461538461536</v>
      </c>
      <c r="V26" s="47">
        <f t="shared" si="19"/>
        <v>374.98441558441561</v>
      </c>
      <c r="W26" s="46">
        <f t="shared" si="20"/>
        <v>499.97922077922078</v>
      </c>
      <c r="X26" s="43">
        <f t="shared" si="21"/>
        <v>370.17692307692312</v>
      </c>
      <c r="Y26" s="46">
        <f t="shared" si="22"/>
        <v>493.56923076923078</v>
      </c>
      <c r="Z26" s="48">
        <f t="shared" si="23"/>
        <v>329.04615384615386</v>
      </c>
    </row>
    <row r="27" spans="1:29" s="2" customFormat="1" x14ac:dyDescent="0.25">
      <c r="A27" s="40">
        <v>21</v>
      </c>
      <c r="B27" s="41">
        <v>485950</v>
      </c>
      <c r="C27" s="42">
        <f t="shared" si="0"/>
        <v>40495.833333333336</v>
      </c>
      <c r="D27" s="43">
        <f t="shared" si="1"/>
        <v>1861.8773946360154</v>
      </c>
      <c r="E27" s="44">
        <f t="shared" si="2"/>
        <v>1840.719696969697</v>
      </c>
      <c r="F27" s="45">
        <f t="shared" si="3"/>
        <v>1693.205574912892</v>
      </c>
      <c r="G27" s="45">
        <f t="shared" si="4"/>
        <v>1557.5320512820513</v>
      </c>
      <c r="H27" s="45">
        <f t="shared" si="5"/>
        <v>1552.5559105431309</v>
      </c>
      <c r="I27" s="43">
        <f t="shared" si="6"/>
        <v>249.2051282051282</v>
      </c>
      <c r="J27" s="44">
        <f t="shared" si="7"/>
        <v>259.58867521367523</v>
      </c>
      <c r="K27" s="44">
        <f t="shared" si="8"/>
        <v>262.67567567567568</v>
      </c>
      <c r="L27" s="44">
        <f t="shared" si="9"/>
        <v>263.24485373781147</v>
      </c>
      <c r="M27" s="46">
        <f t="shared" si="10"/>
        <v>278.1625643961076</v>
      </c>
      <c r="N27" s="43">
        <f t="shared" si="11"/>
        <v>417.39839725243269</v>
      </c>
      <c r="O27" s="46">
        <f t="shared" si="12"/>
        <v>556.53119633657695</v>
      </c>
      <c r="P27" s="43">
        <f t="shared" si="13"/>
        <v>395.01354279523298</v>
      </c>
      <c r="Q27" s="46">
        <f t="shared" si="14"/>
        <v>526.68472372697727</v>
      </c>
      <c r="R27" s="47">
        <f t="shared" si="15"/>
        <v>394.15945945945947</v>
      </c>
      <c r="S27" s="45">
        <f t="shared" si="16"/>
        <v>525.54594594594596</v>
      </c>
      <c r="T27" s="43">
        <f t="shared" si="17"/>
        <v>389.52724358974353</v>
      </c>
      <c r="U27" s="46">
        <f t="shared" si="18"/>
        <v>519.36965811965808</v>
      </c>
      <c r="V27" s="47">
        <f t="shared" si="19"/>
        <v>378.80259740259737</v>
      </c>
      <c r="W27" s="46">
        <f t="shared" si="20"/>
        <v>505.07012987012985</v>
      </c>
      <c r="X27" s="43">
        <f t="shared" si="21"/>
        <v>373.94615384615383</v>
      </c>
      <c r="Y27" s="46">
        <f t="shared" si="22"/>
        <v>498.59487179487178</v>
      </c>
      <c r="Z27" s="48">
        <f t="shared" si="23"/>
        <v>332.39658119658117</v>
      </c>
    </row>
    <row r="28" spans="1:29" s="2" customFormat="1" x14ac:dyDescent="0.25">
      <c r="A28" s="40">
        <v>22</v>
      </c>
      <c r="B28" s="41">
        <v>490650</v>
      </c>
      <c r="C28" s="42">
        <f t="shared" si="0"/>
        <v>40887.5</v>
      </c>
      <c r="D28" s="43">
        <f t="shared" si="1"/>
        <v>1879.8850574712644</v>
      </c>
      <c r="E28" s="44">
        <f t="shared" si="2"/>
        <v>1858.5227272727273</v>
      </c>
      <c r="F28" s="45">
        <f t="shared" si="3"/>
        <v>1709.5818815331011</v>
      </c>
      <c r="G28" s="45">
        <f t="shared" si="4"/>
        <v>1572.5961538461538</v>
      </c>
      <c r="H28" s="45">
        <f t="shared" si="5"/>
        <v>1567.5718849840255</v>
      </c>
      <c r="I28" s="43">
        <f t="shared" si="6"/>
        <v>251.61538461538461</v>
      </c>
      <c r="J28" s="44">
        <f t="shared" si="7"/>
        <v>262.09935897435895</v>
      </c>
      <c r="K28" s="44">
        <f t="shared" si="8"/>
        <v>265.2162162162162</v>
      </c>
      <c r="L28" s="44">
        <f t="shared" si="9"/>
        <v>265.79089924160348</v>
      </c>
      <c r="M28" s="46">
        <f t="shared" si="10"/>
        <v>280.8528906697195</v>
      </c>
      <c r="N28" s="43">
        <f t="shared" si="11"/>
        <v>421.43388666285057</v>
      </c>
      <c r="O28" s="46">
        <f t="shared" si="12"/>
        <v>561.91184888380076</v>
      </c>
      <c r="P28" s="43">
        <f t="shared" si="13"/>
        <v>398.83261105092089</v>
      </c>
      <c r="Q28" s="46">
        <f t="shared" si="14"/>
        <v>531.77681473456119</v>
      </c>
      <c r="R28" s="47">
        <f t="shared" si="15"/>
        <v>397.97027027027025</v>
      </c>
      <c r="S28" s="45">
        <f t="shared" si="16"/>
        <v>530.627027027027</v>
      </c>
      <c r="T28" s="43">
        <f t="shared" si="17"/>
        <v>393.29326923076923</v>
      </c>
      <c r="U28" s="46">
        <f t="shared" si="18"/>
        <v>524.39102564102564</v>
      </c>
      <c r="V28" s="47">
        <f t="shared" si="19"/>
        <v>382.46493506493505</v>
      </c>
      <c r="W28" s="46">
        <f t="shared" si="20"/>
        <v>509.95324675324673</v>
      </c>
      <c r="X28" s="43">
        <f t="shared" si="21"/>
        <v>377.56153846153848</v>
      </c>
      <c r="Y28" s="46">
        <f t="shared" si="22"/>
        <v>503.4153846153846</v>
      </c>
      <c r="Z28" s="48">
        <f t="shared" si="23"/>
        <v>335.6102564102564</v>
      </c>
    </row>
    <row r="29" spans="1:29" s="2" customFormat="1" x14ac:dyDescent="0.25">
      <c r="A29" s="40">
        <v>23</v>
      </c>
      <c r="B29" s="41">
        <v>495250</v>
      </c>
      <c r="C29" s="42">
        <f>B29/12</f>
        <v>41270.833333333336</v>
      </c>
      <c r="D29" s="43">
        <f t="shared" si="1"/>
        <v>1897.5095785440612</v>
      </c>
      <c r="E29" s="44">
        <f t="shared" si="2"/>
        <v>1875.9469696969697</v>
      </c>
      <c r="F29" s="45">
        <f t="shared" si="3"/>
        <v>1725.6097560975609</v>
      </c>
      <c r="G29" s="45">
        <f t="shared" si="4"/>
        <v>1587.3397435897436</v>
      </c>
      <c r="H29" s="45">
        <f t="shared" si="5"/>
        <v>1582.2683706070288</v>
      </c>
      <c r="I29" s="43">
        <f t="shared" si="6"/>
        <v>253.97435897435898</v>
      </c>
      <c r="J29" s="44">
        <f t="shared" si="7"/>
        <v>264.5566239316239</v>
      </c>
      <c r="K29" s="44">
        <f t="shared" si="8"/>
        <v>267.70270270270271</v>
      </c>
      <c r="L29" s="44">
        <f t="shared" si="9"/>
        <v>268.2827735644637</v>
      </c>
      <c r="M29" s="46">
        <f t="shared" si="10"/>
        <v>283.48597595878647</v>
      </c>
      <c r="N29" s="43">
        <f t="shared" si="11"/>
        <v>425.38351459645105</v>
      </c>
      <c r="O29" s="46">
        <f t="shared" si="12"/>
        <v>567.1780194619347</v>
      </c>
      <c r="P29" s="43">
        <f t="shared" si="13"/>
        <v>402.57042253521126</v>
      </c>
      <c r="Q29" s="46">
        <f t="shared" si="14"/>
        <v>536.76056338028172</v>
      </c>
      <c r="R29" s="47">
        <f t="shared" si="15"/>
        <v>401.70000000000005</v>
      </c>
      <c r="S29" s="45">
        <f t="shared" si="16"/>
        <v>535.6</v>
      </c>
      <c r="T29" s="43">
        <f t="shared" si="17"/>
        <v>396.97916666666663</v>
      </c>
      <c r="U29" s="46">
        <f t="shared" si="18"/>
        <v>529.30555555555554</v>
      </c>
      <c r="V29" s="47">
        <f t="shared" si="19"/>
        <v>386.04935064935069</v>
      </c>
      <c r="W29" s="46">
        <f t="shared" si="20"/>
        <v>514.73246753246758</v>
      </c>
      <c r="X29" s="43">
        <f t="shared" si="21"/>
        <v>381.1</v>
      </c>
      <c r="Y29" s="46">
        <f t="shared" si="22"/>
        <v>508.13333333333333</v>
      </c>
      <c r="Z29" s="48">
        <f t="shared" si="23"/>
        <v>338.75555555555553</v>
      </c>
    </row>
    <row r="30" spans="1:29" s="2" customFormat="1" x14ac:dyDescent="0.25">
      <c r="A30" s="40">
        <v>24</v>
      </c>
      <c r="B30" s="41">
        <v>502500</v>
      </c>
      <c r="C30" s="42">
        <f t="shared" si="0"/>
        <v>41875</v>
      </c>
      <c r="D30" s="43">
        <f t="shared" si="1"/>
        <v>1925.2873563218391</v>
      </c>
      <c r="E30" s="44">
        <f t="shared" si="2"/>
        <v>1903.409090909091</v>
      </c>
      <c r="F30" s="45">
        <f t="shared" si="3"/>
        <v>1750.8710801393729</v>
      </c>
      <c r="G30" s="45">
        <f t="shared" si="4"/>
        <v>1610.5769230769231</v>
      </c>
      <c r="H30" s="45">
        <f t="shared" si="5"/>
        <v>1605.4313099041533</v>
      </c>
      <c r="I30" s="43">
        <f t="shared" si="6"/>
        <v>257.69230769230768</v>
      </c>
      <c r="J30" s="44">
        <f t="shared" si="7"/>
        <v>268.42948717948718</v>
      </c>
      <c r="K30" s="44">
        <f t="shared" si="8"/>
        <v>271.62162162162161</v>
      </c>
      <c r="L30" s="44">
        <f t="shared" si="9"/>
        <v>272.21018418201515</v>
      </c>
      <c r="M30" s="46">
        <f t="shared" si="10"/>
        <v>287.63594733829422</v>
      </c>
      <c r="N30" s="43">
        <f t="shared" si="11"/>
        <v>431.60847166571261</v>
      </c>
      <c r="O30" s="46">
        <f t="shared" si="12"/>
        <v>575.47796222095019</v>
      </c>
      <c r="P30" s="43">
        <f t="shared" si="13"/>
        <v>408.46153846153845</v>
      </c>
      <c r="Q30" s="46">
        <f t="shared" si="14"/>
        <v>544.61538461538464</v>
      </c>
      <c r="R30" s="47">
        <f t="shared" si="15"/>
        <v>407.57837837837837</v>
      </c>
      <c r="S30" s="45">
        <f t="shared" si="16"/>
        <v>543.43783783783783</v>
      </c>
      <c r="T30" s="43">
        <f t="shared" si="17"/>
        <v>402.78846153846155</v>
      </c>
      <c r="U30" s="46">
        <f t="shared" si="18"/>
        <v>537.0512820512821</v>
      </c>
      <c r="V30" s="47">
        <f t="shared" si="19"/>
        <v>391.69870129870134</v>
      </c>
      <c r="W30" s="46">
        <f t="shared" si="20"/>
        <v>522.26493506493512</v>
      </c>
      <c r="X30" s="43">
        <f t="shared" si="21"/>
        <v>386.67692307692312</v>
      </c>
      <c r="Y30" s="46">
        <f t="shared" si="22"/>
        <v>515.56923076923078</v>
      </c>
      <c r="Z30" s="48">
        <f t="shared" si="23"/>
        <v>343.71282051282054</v>
      </c>
    </row>
    <row r="31" spans="1:29" s="2" customFormat="1" x14ac:dyDescent="0.25">
      <c r="A31" s="40">
        <v>25</v>
      </c>
      <c r="B31" s="41">
        <v>506900</v>
      </c>
      <c r="C31" s="42">
        <f t="shared" si="0"/>
        <v>42241.666666666664</v>
      </c>
      <c r="D31" s="43">
        <f t="shared" si="1"/>
        <v>1942.1455938697318</v>
      </c>
      <c r="E31" s="44">
        <f t="shared" si="2"/>
        <v>1920.0757575757575</v>
      </c>
      <c r="F31" s="45">
        <f t="shared" si="3"/>
        <v>1766.2020905923346</v>
      </c>
      <c r="G31" s="45">
        <f t="shared" si="4"/>
        <v>1624.6794871794871</v>
      </c>
      <c r="H31" s="45">
        <f t="shared" si="5"/>
        <v>1619.4888178913739</v>
      </c>
      <c r="I31" s="43">
        <f t="shared" si="6"/>
        <v>259.94871794871796</v>
      </c>
      <c r="J31" s="44">
        <f t="shared" si="7"/>
        <v>270.77991452991455</v>
      </c>
      <c r="K31" s="44">
        <f t="shared" si="8"/>
        <v>274</v>
      </c>
      <c r="L31" s="44">
        <f t="shared" si="9"/>
        <v>274.59371614301193</v>
      </c>
      <c r="M31" s="46">
        <f t="shared" si="10"/>
        <v>290.15455065827132</v>
      </c>
      <c r="N31" s="43">
        <f t="shared" si="11"/>
        <v>435.3863766456783</v>
      </c>
      <c r="O31" s="46">
        <f t="shared" si="12"/>
        <v>580.5151688609044</v>
      </c>
      <c r="P31" s="43">
        <f t="shared" si="13"/>
        <v>412.03683640303359</v>
      </c>
      <c r="Q31" s="46">
        <f t="shared" si="14"/>
        <v>549.38244853737808</v>
      </c>
      <c r="R31" s="47">
        <f t="shared" si="15"/>
        <v>411.14594594594598</v>
      </c>
      <c r="S31" s="45">
        <f t="shared" si="16"/>
        <v>548.19459459459461</v>
      </c>
      <c r="T31" s="43">
        <f t="shared" si="17"/>
        <v>406.31410256410254</v>
      </c>
      <c r="U31" s="46">
        <f t="shared" si="18"/>
        <v>541.75213675213672</v>
      </c>
      <c r="V31" s="47">
        <f t="shared" si="19"/>
        <v>395.12727272727273</v>
      </c>
      <c r="W31" s="46">
        <f t="shared" si="20"/>
        <v>526.83636363636367</v>
      </c>
      <c r="X31" s="43">
        <f t="shared" si="21"/>
        <v>390.06153846153848</v>
      </c>
      <c r="Y31" s="46">
        <f t="shared" si="22"/>
        <v>520.08205128205134</v>
      </c>
      <c r="Z31" s="48">
        <f t="shared" si="23"/>
        <v>346.72136752136754</v>
      </c>
    </row>
    <row r="32" spans="1:29" s="2" customFormat="1" x14ac:dyDescent="0.25">
      <c r="A32" s="40">
        <v>26</v>
      </c>
      <c r="B32" s="41">
        <v>511900</v>
      </c>
      <c r="C32" s="42">
        <f t="shared" si="0"/>
        <v>42658.333333333336</v>
      </c>
      <c r="D32" s="43">
        <f t="shared" si="1"/>
        <v>1961.3026819923371</v>
      </c>
      <c r="E32" s="44">
        <f t="shared" si="2"/>
        <v>1939.0151515151515</v>
      </c>
      <c r="F32" s="45">
        <f t="shared" si="3"/>
        <v>1783.6236933797909</v>
      </c>
      <c r="G32" s="45">
        <f t="shared" si="4"/>
        <v>1640.7051282051282</v>
      </c>
      <c r="H32" s="45">
        <f t="shared" si="5"/>
        <v>1635.4632587859426</v>
      </c>
      <c r="I32" s="43">
        <f t="shared" si="6"/>
        <v>262.5128205128205</v>
      </c>
      <c r="J32" s="44">
        <f t="shared" si="7"/>
        <v>273.45085470085468</v>
      </c>
      <c r="K32" s="44">
        <f t="shared" si="8"/>
        <v>276.70270270270271</v>
      </c>
      <c r="L32" s="44">
        <f t="shared" si="9"/>
        <v>277.30227518959913</v>
      </c>
      <c r="M32" s="46">
        <f t="shared" si="10"/>
        <v>293.01659988551802</v>
      </c>
      <c r="N32" s="43">
        <f t="shared" si="11"/>
        <v>439.67945048654838</v>
      </c>
      <c r="O32" s="46">
        <f t="shared" si="12"/>
        <v>586.2392673153978</v>
      </c>
      <c r="P32" s="43">
        <f t="shared" si="13"/>
        <v>416.09967497291444</v>
      </c>
      <c r="Q32" s="46">
        <f t="shared" si="14"/>
        <v>554.79956663055259</v>
      </c>
      <c r="R32" s="47">
        <f t="shared" si="15"/>
        <v>415.20000000000005</v>
      </c>
      <c r="S32" s="45">
        <f t="shared" si="16"/>
        <v>553.6</v>
      </c>
      <c r="T32" s="43">
        <f t="shared" si="17"/>
        <v>410.32051282051282</v>
      </c>
      <c r="U32" s="46">
        <f t="shared" si="18"/>
        <v>547.09401709401709</v>
      </c>
      <c r="V32" s="47">
        <f t="shared" si="19"/>
        <v>399.02337662337663</v>
      </c>
      <c r="W32" s="46">
        <f t="shared" si="20"/>
        <v>532.03116883116888</v>
      </c>
      <c r="X32" s="43">
        <f t="shared" si="21"/>
        <v>393.90769230769229</v>
      </c>
      <c r="Y32" s="46">
        <f t="shared" si="22"/>
        <v>525.21025641025642</v>
      </c>
      <c r="Z32" s="48">
        <f>(($B32+180)/1950)/3*4</f>
        <v>350.14017094017095</v>
      </c>
    </row>
    <row r="33" spans="1:26" s="2" customFormat="1" x14ac:dyDescent="0.25">
      <c r="A33" s="40">
        <v>27</v>
      </c>
      <c r="B33" s="41">
        <v>517100</v>
      </c>
      <c r="C33" s="42">
        <f t="shared" si="0"/>
        <v>43091.666666666664</v>
      </c>
      <c r="D33" s="43">
        <f t="shared" si="1"/>
        <v>1981.2260536398467</v>
      </c>
      <c r="E33" s="44">
        <f t="shared" si="2"/>
        <v>1958.7121212121212</v>
      </c>
      <c r="F33" s="45">
        <f t="shared" si="3"/>
        <v>1801.7421602787456</v>
      </c>
      <c r="G33" s="45">
        <f t="shared" si="4"/>
        <v>1657.3717948717949</v>
      </c>
      <c r="H33" s="45">
        <f t="shared" si="5"/>
        <v>1652.0766773162939</v>
      </c>
      <c r="I33" s="43">
        <f t="shared" si="6"/>
        <v>265.17948717948718</v>
      </c>
      <c r="J33" s="44">
        <f t="shared" si="7"/>
        <v>276.22863247863251</v>
      </c>
      <c r="K33" s="44">
        <f t="shared" si="8"/>
        <v>279.51351351351349</v>
      </c>
      <c r="L33" s="44">
        <f t="shared" si="9"/>
        <v>280.11917659804982</v>
      </c>
      <c r="M33" s="46">
        <f t="shared" si="10"/>
        <v>295.99313108185459</v>
      </c>
      <c r="N33" s="43">
        <f t="shared" si="11"/>
        <v>444.1442472810532</v>
      </c>
      <c r="O33" s="46">
        <f t="shared" si="12"/>
        <v>592.19232970807093</v>
      </c>
      <c r="P33" s="43">
        <f t="shared" si="13"/>
        <v>420.32502708559048</v>
      </c>
      <c r="Q33" s="46">
        <f t="shared" si="14"/>
        <v>560.43336944745397</v>
      </c>
      <c r="R33" s="47">
        <f t="shared" si="15"/>
        <v>419.41621621621618</v>
      </c>
      <c r="S33" s="45">
        <f t="shared" si="16"/>
        <v>559.22162162162158</v>
      </c>
      <c r="T33" s="43">
        <f t="shared" si="17"/>
        <v>414.48717948717945</v>
      </c>
      <c r="U33" s="46">
        <f t="shared" si="18"/>
        <v>552.64957264957263</v>
      </c>
      <c r="V33" s="47">
        <f t="shared" si="19"/>
        <v>403.07532467532474</v>
      </c>
      <c r="W33" s="46">
        <f t="shared" si="20"/>
        <v>537.43376623376628</v>
      </c>
      <c r="X33" s="43">
        <f t="shared" si="21"/>
        <v>397.90769230769234</v>
      </c>
      <c r="Y33" s="46">
        <f t="shared" si="22"/>
        <v>530.54358974358979</v>
      </c>
      <c r="Z33" s="48">
        <f t="shared" si="23"/>
        <v>353.69572649572655</v>
      </c>
    </row>
    <row r="34" spans="1:26" s="2" customFormat="1" x14ac:dyDescent="0.25">
      <c r="A34" s="40">
        <v>28</v>
      </c>
      <c r="B34" s="41">
        <v>522700</v>
      </c>
      <c r="C34" s="42">
        <f t="shared" si="0"/>
        <v>43558.333333333336</v>
      </c>
      <c r="D34" s="43">
        <f t="shared" si="1"/>
        <v>2002.6819923371647</v>
      </c>
      <c r="E34" s="44">
        <f t="shared" si="2"/>
        <v>1979.9242424242425</v>
      </c>
      <c r="F34" s="45">
        <f t="shared" si="3"/>
        <v>1821.2543554006968</v>
      </c>
      <c r="G34" s="45">
        <f t="shared" si="4"/>
        <v>1675.3205128205129</v>
      </c>
      <c r="H34" s="45">
        <f t="shared" si="5"/>
        <v>1669.968051118211</v>
      </c>
      <c r="I34" s="43">
        <f t="shared" si="6"/>
        <v>268.05128205128204</v>
      </c>
      <c r="J34" s="44">
        <f t="shared" si="7"/>
        <v>279.22008547008545</v>
      </c>
      <c r="K34" s="44">
        <f t="shared" si="8"/>
        <v>282.54054054054052</v>
      </c>
      <c r="L34" s="44">
        <f t="shared" si="9"/>
        <v>283.15276273022749</v>
      </c>
      <c r="M34" s="46">
        <f t="shared" si="10"/>
        <v>299.19862621637094</v>
      </c>
      <c r="N34" s="43">
        <f t="shared" si="11"/>
        <v>448.95248998282773</v>
      </c>
      <c r="O34" s="46">
        <f t="shared" si="12"/>
        <v>598.60331997710364</v>
      </c>
      <c r="P34" s="43">
        <f t="shared" si="13"/>
        <v>424.87540628385699</v>
      </c>
      <c r="Q34" s="46">
        <f t="shared" si="14"/>
        <v>566.50054171180932</v>
      </c>
      <c r="R34" s="47">
        <f t="shared" si="15"/>
        <v>423.9567567567567</v>
      </c>
      <c r="S34" s="45">
        <f t="shared" si="16"/>
        <v>565.27567567567564</v>
      </c>
      <c r="T34" s="43">
        <f t="shared" si="17"/>
        <v>418.97435897435901</v>
      </c>
      <c r="U34" s="46">
        <f t="shared" si="18"/>
        <v>558.63247863247864</v>
      </c>
      <c r="V34" s="47">
        <f t="shared" si="19"/>
        <v>407.438961038961</v>
      </c>
      <c r="W34" s="46">
        <f t="shared" si="20"/>
        <v>543.25194805194803</v>
      </c>
      <c r="X34" s="43">
        <f t="shared" si="21"/>
        <v>402.21538461538466</v>
      </c>
      <c r="Y34" s="46">
        <f t="shared" si="22"/>
        <v>536.28717948717951</v>
      </c>
      <c r="Z34" s="48">
        <f t="shared" si="23"/>
        <v>357.52478632478636</v>
      </c>
    </row>
    <row r="35" spans="1:26" s="2" customFormat="1" x14ac:dyDescent="0.25">
      <c r="A35" s="40">
        <v>29</v>
      </c>
      <c r="B35" s="41">
        <v>528600</v>
      </c>
      <c r="C35" s="42">
        <f t="shared" si="0"/>
        <v>44050</v>
      </c>
      <c r="D35" s="43">
        <f t="shared" si="1"/>
        <v>2025.2873563218391</v>
      </c>
      <c r="E35" s="44">
        <f t="shared" si="2"/>
        <v>2002.2727272727273</v>
      </c>
      <c r="F35" s="45">
        <f t="shared" si="3"/>
        <v>1841.8118466898954</v>
      </c>
      <c r="G35" s="45">
        <f t="shared" si="4"/>
        <v>1694.2307692307693</v>
      </c>
      <c r="H35" s="45">
        <f t="shared" si="5"/>
        <v>1688.817891373802</v>
      </c>
      <c r="I35" s="43">
        <f t="shared" si="6"/>
        <v>271.07692307692309</v>
      </c>
      <c r="J35" s="44">
        <f t="shared" si="7"/>
        <v>282.37179487179486</v>
      </c>
      <c r="K35" s="44">
        <f t="shared" si="8"/>
        <v>285.72972972972974</v>
      </c>
      <c r="L35" s="44">
        <f t="shared" si="9"/>
        <v>286.34886240520041</v>
      </c>
      <c r="M35" s="46">
        <f t="shared" si="10"/>
        <v>302.57584430452204</v>
      </c>
      <c r="N35" s="43">
        <f t="shared" si="11"/>
        <v>454.0183171150544</v>
      </c>
      <c r="O35" s="46">
        <f t="shared" si="12"/>
        <v>605.35775615340583</v>
      </c>
      <c r="P35" s="43">
        <f t="shared" si="13"/>
        <v>429.66955579631633</v>
      </c>
      <c r="Q35" s="46">
        <f t="shared" si="14"/>
        <v>572.89274106175515</v>
      </c>
      <c r="R35" s="47">
        <f t="shared" si="15"/>
        <v>428.74054054054056</v>
      </c>
      <c r="S35" s="45">
        <f t="shared" si="16"/>
        <v>571.65405405405409</v>
      </c>
      <c r="T35" s="43">
        <f t="shared" si="17"/>
        <v>423.70192307692309</v>
      </c>
      <c r="U35" s="46">
        <f t="shared" si="18"/>
        <v>564.93589743589746</v>
      </c>
      <c r="V35" s="47">
        <f t="shared" si="19"/>
        <v>412.0363636363636</v>
      </c>
      <c r="W35" s="46">
        <f t="shared" si="20"/>
        <v>549.38181818181818</v>
      </c>
      <c r="X35" s="43">
        <f t="shared" si="21"/>
        <v>406.7538461538461</v>
      </c>
      <c r="Y35" s="46">
        <f t="shared" si="22"/>
        <v>542.3384615384615</v>
      </c>
      <c r="Z35" s="48">
        <f t="shared" si="23"/>
        <v>361.55897435897435</v>
      </c>
    </row>
    <row r="36" spans="1:26" s="2" customFormat="1" x14ac:dyDescent="0.25">
      <c r="A36" s="40">
        <v>30</v>
      </c>
      <c r="B36" s="41">
        <v>535000</v>
      </c>
      <c r="C36" s="42">
        <f t="shared" si="0"/>
        <v>44583.333333333336</v>
      </c>
      <c r="D36" s="43">
        <f t="shared" si="1"/>
        <v>2049.8084291187738</v>
      </c>
      <c r="E36" s="44">
        <f t="shared" si="2"/>
        <v>2026.5151515151515</v>
      </c>
      <c r="F36" s="45">
        <f t="shared" si="3"/>
        <v>1864.1114982578397</v>
      </c>
      <c r="G36" s="45">
        <f t="shared" si="4"/>
        <v>1714.7435897435898</v>
      </c>
      <c r="H36" s="45">
        <f t="shared" si="5"/>
        <v>1709.2651757188498</v>
      </c>
      <c r="I36" s="43">
        <f t="shared" si="6"/>
        <v>274.35897435897436</v>
      </c>
      <c r="J36" s="44">
        <f t="shared" si="7"/>
        <v>285.79059829059827</v>
      </c>
      <c r="K36" s="44">
        <f t="shared" si="8"/>
        <v>289.18918918918916</v>
      </c>
      <c r="L36" s="44">
        <f t="shared" si="9"/>
        <v>289.81581798483205</v>
      </c>
      <c r="M36" s="46">
        <f t="shared" si="10"/>
        <v>306.2392673153978</v>
      </c>
      <c r="N36" s="43">
        <f t="shared" si="11"/>
        <v>459.51345163136807</v>
      </c>
      <c r="O36" s="46">
        <f t="shared" si="12"/>
        <v>612.68460217515747</v>
      </c>
      <c r="P36" s="43">
        <f t="shared" si="13"/>
        <v>434.86998916576385</v>
      </c>
      <c r="Q36" s="46">
        <f t="shared" si="14"/>
        <v>579.82665222101843</v>
      </c>
      <c r="R36" s="47">
        <f t="shared" si="15"/>
        <v>433.92972972972973</v>
      </c>
      <c r="S36" s="45">
        <f t="shared" si="16"/>
        <v>578.57297297297293</v>
      </c>
      <c r="T36" s="43">
        <f t="shared" si="17"/>
        <v>428.83012820512818</v>
      </c>
      <c r="U36" s="46">
        <f t="shared" si="18"/>
        <v>571.77350427350427</v>
      </c>
      <c r="V36" s="47">
        <f t="shared" si="19"/>
        <v>417.02337662337663</v>
      </c>
      <c r="W36" s="46">
        <f t="shared" si="20"/>
        <v>556.03116883116888</v>
      </c>
      <c r="X36" s="43">
        <f t="shared" si="21"/>
        <v>411.67692307692312</v>
      </c>
      <c r="Y36" s="46">
        <f t="shared" si="22"/>
        <v>548.90256410256416</v>
      </c>
      <c r="Z36" s="48">
        <f t="shared" si="23"/>
        <v>365.93504273504277</v>
      </c>
    </row>
    <row r="37" spans="1:26" s="2" customFormat="1" x14ac:dyDescent="0.25">
      <c r="A37" s="40">
        <v>31</v>
      </c>
      <c r="B37" s="41">
        <v>541500</v>
      </c>
      <c r="C37" s="42">
        <f t="shared" si="0"/>
        <v>45125</v>
      </c>
      <c r="D37" s="43">
        <f t="shared" si="1"/>
        <v>2074.7126436781609</v>
      </c>
      <c r="E37" s="44">
        <f t="shared" si="2"/>
        <v>2051.1363636363635</v>
      </c>
      <c r="F37" s="45">
        <f t="shared" si="3"/>
        <v>1886.759581881533</v>
      </c>
      <c r="G37" s="45">
        <f t="shared" si="4"/>
        <v>1735.5769230769231</v>
      </c>
      <c r="H37" s="45">
        <f t="shared" si="5"/>
        <v>1730.031948881789</v>
      </c>
      <c r="I37" s="43">
        <f t="shared" si="6"/>
        <v>277.69230769230768</v>
      </c>
      <c r="J37" s="44">
        <f t="shared" si="7"/>
        <v>289.2628205128205</v>
      </c>
      <c r="K37" s="44">
        <f t="shared" si="8"/>
        <v>292.70270270270271</v>
      </c>
      <c r="L37" s="44">
        <f t="shared" si="9"/>
        <v>293.33694474539544</v>
      </c>
      <c r="M37" s="46">
        <f t="shared" si="10"/>
        <v>309.95993131081855</v>
      </c>
      <c r="N37" s="43">
        <f t="shared" si="11"/>
        <v>465.09444762449914</v>
      </c>
      <c r="O37" s="46">
        <f t="shared" si="12"/>
        <v>620.12593016599885</v>
      </c>
      <c r="P37" s="43">
        <f t="shared" si="13"/>
        <v>440.15167930660891</v>
      </c>
      <c r="Q37" s="46">
        <f t="shared" si="14"/>
        <v>586.86890574214522</v>
      </c>
      <c r="R37" s="47">
        <f t="shared" si="15"/>
        <v>439.20000000000005</v>
      </c>
      <c r="S37" s="45">
        <f t="shared" si="16"/>
        <v>585.6</v>
      </c>
      <c r="T37" s="43">
        <f t="shared" si="17"/>
        <v>434.03846153846155</v>
      </c>
      <c r="U37" s="46">
        <f t="shared" si="18"/>
        <v>578.71794871794873</v>
      </c>
      <c r="V37" s="47">
        <f t="shared" si="19"/>
        <v>422.08831168831171</v>
      </c>
      <c r="W37" s="46">
        <f t="shared" si="20"/>
        <v>562.78441558441557</v>
      </c>
      <c r="X37" s="43">
        <f t="shared" si="21"/>
        <v>416.67692307692312</v>
      </c>
      <c r="Y37" s="46">
        <f t="shared" si="22"/>
        <v>555.56923076923078</v>
      </c>
      <c r="Z37" s="48">
        <f t="shared" si="23"/>
        <v>370.37948717948717</v>
      </c>
    </row>
    <row r="38" spans="1:26" s="2" customFormat="1" x14ac:dyDescent="0.25">
      <c r="A38" s="40">
        <v>32</v>
      </c>
      <c r="B38" s="41">
        <v>549000</v>
      </c>
      <c r="C38" s="42">
        <f t="shared" si="0"/>
        <v>45750</v>
      </c>
      <c r="D38" s="43">
        <f t="shared" si="1"/>
        <v>2103.4482758620688</v>
      </c>
      <c r="E38" s="44">
        <f t="shared" si="2"/>
        <v>2079.5454545454545</v>
      </c>
      <c r="F38" s="45">
        <f t="shared" si="3"/>
        <v>1912.8919860627177</v>
      </c>
      <c r="G38" s="45">
        <f t="shared" si="4"/>
        <v>1759.6153846153845</v>
      </c>
      <c r="H38" s="45">
        <f t="shared" si="5"/>
        <v>1753.9936102236422</v>
      </c>
      <c r="I38" s="43">
        <f t="shared" si="6"/>
        <v>281.53846153846155</v>
      </c>
      <c r="J38" s="44">
        <f t="shared" si="7"/>
        <v>293.26923076923077</v>
      </c>
      <c r="K38" s="44">
        <f t="shared" si="8"/>
        <v>296.75675675675677</v>
      </c>
      <c r="L38" s="44">
        <f t="shared" si="9"/>
        <v>297.3997833152763</v>
      </c>
      <c r="M38" s="46">
        <f t="shared" si="10"/>
        <v>314.25300515168863</v>
      </c>
      <c r="N38" s="43">
        <f t="shared" si="11"/>
        <v>471.53405838580426</v>
      </c>
      <c r="O38" s="46">
        <f t="shared" si="12"/>
        <v>628.71207784773901</v>
      </c>
      <c r="P38" s="43">
        <f t="shared" si="13"/>
        <v>446.24593716143011</v>
      </c>
      <c r="Q38" s="46">
        <f t="shared" si="14"/>
        <v>594.99458288190681</v>
      </c>
      <c r="R38" s="47">
        <f t="shared" si="15"/>
        <v>445.28108108108108</v>
      </c>
      <c r="S38" s="45">
        <f t="shared" si="16"/>
        <v>593.70810810810815</v>
      </c>
      <c r="T38" s="43">
        <f t="shared" si="17"/>
        <v>440.04807692307696</v>
      </c>
      <c r="U38" s="46">
        <f t="shared" si="18"/>
        <v>586.73076923076928</v>
      </c>
      <c r="V38" s="47">
        <f t="shared" si="19"/>
        <v>427.93246753246751</v>
      </c>
      <c r="W38" s="46">
        <f t="shared" si="20"/>
        <v>570.57662337662339</v>
      </c>
      <c r="X38" s="43">
        <f t="shared" si="21"/>
        <v>422.44615384615383</v>
      </c>
      <c r="Y38" s="46">
        <f t="shared" si="22"/>
        <v>563.26153846153841</v>
      </c>
      <c r="Z38" s="48">
        <f t="shared" si="23"/>
        <v>375.50769230769225</v>
      </c>
    </row>
    <row r="39" spans="1:26" s="2" customFormat="1" x14ac:dyDescent="0.25">
      <c r="A39" s="40">
        <v>33</v>
      </c>
      <c r="B39" s="41">
        <v>556800</v>
      </c>
      <c r="C39" s="42">
        <f t="shared" si="0"/>
        <v>46400</v>
      </c>
      <c r="D39" s="43">
        <f t="shared" si="1"/>
        <v>2133.3333333333335</v>
      </c>
      <c r="E39" s="44">
        <f t="shared" si="2"/>
        <v>2109.090909090909</v>
      </c>
      <c r="F39" s="45">
        <f t="shared" si="3"/>
        <v>1940.0696864111499</v>
      </c>
      <c r="G39" s="45">
        <f t="shared" si="4"/>
        <v>1784.6153846153845</v>
      </c>
      <c r="H39" s="45">
        <f t="shared" si="5"/>
        <v>1778.9137380191694</v>
      </c>
      <c r="I39" s="43">
        <f t="shared" si="6"/>
        <v>285.53846153846155</v>
      </c>
      <c r="J39" s="44">
        <f t="shared" si="7"/>
        <v>297.43589743589746</v>
      </c>
      <c r="K39" s="44">
        <f t="shared" si="8"/>
        <v>300.97297297297297</v>
      </c>
      <c r="L39" s="44">
        <f t="shared" si="9"/>
        <v>301.62513542795233</v>
      </c>
      <c r="M39" s="46">
        <f t="shared" si="10"/>
        <v>318.71780194619345</v>
      </c>
      <c r="N39" s="43">
        <f t="shared" si="11"/>
        <v>478.23125357756157</v>
      </c>
      <c r="O39" s="46">
        <f t="shared" si="12"/>
        <v>637.64167143674877</v>
      </c>
      <c r="P39" s="43">
        <f t="shared" si="13"/>
        <v>452.58396533044424</v>
      </c>
      <c r="Q39" s="46">
        <f t="shared" si="14"/>
        <v>603.44528710725899</v>
      </c>
      <c r="R39" s="47">
        <f t="shared" si="15"/>
        <v>451.60540540540541</v>
      </c>
      <c r="S39" s="45">
        <f t="shared" si="16"/>
        <v>602.14054054054054</v>
      </c>
      <c r="T39" s="43">
        <f t="shared" si="17"/>
        <v>446.29807692307691</v>
      </c>
      <c r="U39" s="46">
        <f t="shared" si="18"/>
        <v>595.06410256410254</v>
      </c>
      <c r="V39" s="47">
        <f t="shared" si="19"/>
        <v>434.01038961038961</v>
      </c>
      <c r="W39" s="46">
        <f t="shared" si="20"/>
        <v>578.68051948051948</v>
      </c>
      <c r="X39" s="43">
        <f t="shared" si="21"/>
        <v>428.44615384615383</v>
      </c>
      <c r="Y39" s="46">
        <f t="shared" si="22"/>
        <v>571.26153846153841</v>
      </c>
      <c r="Z39" s="48">
        <f t="shared" si="23"/>
        <v>380.84102564102562</v>
      </c>
    </row>
    <row r="40" spans="1:26" s="2" customFormat="1" x14ac:dyDescent="0.25">
      <c r="A40" s="40">
        <v>34</v>
      </c>
      <c r="B40" s="41">
        <v>565600</v>
      </c>
      <c r="C40" s="42">
        <f t="shared" si="0"/>
        <v>47133.333333333336</v>
      </c>
      <c r="D40" s="43">
        <f t="shared" si="1"/>
        <v>2167.0498084291189</v>
      </c>
      <c r="E40" s="44">
        <f t="shared" si="2"/>
        <v>2142.4242424242425</v>
      </c>
      <c r="F40" s="45">
        <f t="shared" si="3"/>
        <v>1970.7317073170732</v>
      </c>
      <c r="G40" s="45">
        <f t="shared" si="4"/>
        <v>1812.8205128205129</v>
      </c>
      <c r="H40" s="45">
        <f t="shared" si="5"/>
        <v>1807.0287539936103</v>
      </c>
      <c r="I40" s="43">
        <f t="shared" si="6"/>
        <v>290.05128205128204</v>
      </c>
      <c r="J40" s="44">
        <f t="shared" si="7"/>
        <v>302.13675213675214</v>
      </c>
      <c r="K40" s="44">
        <f t="shared" si="8"/>
        <v>305.72972972972974</v>
      </c>
      <c r="L40" s="44">
        <f t="shared" si="9"/>
        <v>306.39219934994583</v>
      </c>
      <c r="M40" s="46">
        <f t="shared" si="10"/>
        <v>323.75500858614771</v>
      </c>
      <c r="N40" s="43">
        <f t="shared" si="11"/>
        <v>485.78706353749288</v>
      </c>
      <c r="O40" s="46">
        <f t="shared" si="12"/>
        <v>647.71608471665718</v>
      </c>
      <c r="P40" s="43">
        <f t="shared" si="13"/>
        <v>459.73456121343452</v>
      </c>
      <c r="Q40" s="46">
        <f t="shared" si="14"/>
        <v>612.97941495124599</v>
      </c>
      <c r="R40" s="47">
        <f t="shared" si="15"/>
        <v>458.74054054054056</v>
      </c>
      <c r="S40" s="45">
        <f t="shared" si="16"/>
        <v>611.65405405405409</v>
      </c>
      <c r="T40" s="43">
        <f t="shared" si="17"/>
        <v>453.34935897435901</v>
      </c>
      <c r="U40" s="46">
        <f t="shared" si="18"/>
        <v>604.46581196581201</v>
      </c>
      <c r="V40" s="47">
        <f t="shared" si="19"/>
        <v>440.86753246753244</v>
      </c>
      <c r="W40" s="46">
        <f t="shared" si="20"/>
        <v>587.82337662337659</v>
      </c>
      <c r="X40" s="43">
        <f t="shared" si="21"/>
        <v>435.21538461538466</v>
      </c>
      <c r="Y40" s="46">
        <f t="shared" si="22"/>
        <v>580.28717948717951</v>
      </c>
      <c r="Z40" s="48">
        <f t="shared" si="23"/>
        <v>386.85811965811968</v>
      </c>
    </row>
    <row r="41" spans="1:26" s="2" customFormat="1" x14ac:dyDescent="0.25">
      <c r="A41" s="40">
        <v>35</v>
      </c>
      <c r="B41" s="41">
        <v>574400</v>
      </c>
      <c r="C41" s="42">
        <f t="shared" si="0"/>
        <v>47866.666666666664</v>
      </c>
      <c r="D41" s="43">
        <f t="shared" si="1"/>
        <v>2200.7662835249043</v>
      </c>
      <c r="E41" s="44">
        <f t="shared" si="2"/>
        <v>2175.757575757576</v>
      </c>
      <c r="F41" s="45">
        <f t="shared" si="3"/>
        <v>2001.3937282229965</v>
      </c>
      <c r="G41" s="45">
        <f t="shared" si="4"/>
        <v>1841.0256410256411</v>
      </c>
      <c r="H41" s="45">
        <f t="shared" si="5"/>
        <v>1835.1437699680512</v>
      </c>
      <c r="I41" s="43">
        <f t="shared" si="6"/>
        <v>294.56410256410254</v>
      </c>
      <c r="J41" s="44">
        <f t="shared" si="7"/>
        <v>306.83760683760681</v>
      </c>
      <c r="K41" s="44">
        <f t="shared" si="8"/>
        <v>310.48648648648651</v>
      </c>
      <c r="L41" s="44">
        <f t="shared" si="9"/>
        <v>311.15926327193932</v>
      </c>
      <c r="M41" s="46">
        <f t="shared" si="10"/>
        <v>328.79221522610192</v>
      </c>
      <c r="N41" s="43">
        <f t="shared" si="11"/>
        <v>493.34287349742419</v>
      </c>
      <c r="O41" s="46">
        <f t="shared" si="12"/>
        <v>657.79049799656559</v>
      </c>
      <c r="P41" s="43">
        <f t="shared" si="13"/>
        <v>466.88515709642473</v>
      </c>
      <c r="Q41" s="46">
        <f t="shared" si="14"/>
        <v>622.51354279523298</v>
      </c>
      <c r="R41" s="47">
        <f t="shared" si="15"/>
        <v>465.87567567567567</v>
      </c>
      <c r="S41" s="45">
        <f t="shared" si="16"/>
        <v>621.16756756756752</v>
      </c>
      <c r="T41" s="43">
        <f t="shared" si="17"/>
        <v>460.40064102564099</v>
      </c>
      <c r="U41" s="46">
        <f t="shared" si="18"/>
        <v>613.86752136752136</v>
      </c>
      <c r="V41" s="47">
        <f t="shared" si="19"/>
        <v>447.72467532467533</v>
      </c>
      <c r="W41" s="46">
        <f t="shared" si="20"/>
        <v>596.96623376623381</v>
      </c>
      <c r="X41" s="43">
        <f t="shared" si="21"/>
        <v>441.98461538461538</v>
      </c>
      <c r="Y41" s="46">
        <f t="shared" si="22"/>
        <v>589.31282051282051</v>
      </c>
      <c r="Z41" s="48">
        <f t="shared" si="23"/>
        <v>392.87521367521367</v>
      </c>
    </row>
    <row r="42" spans="1:26" s="2" customFormat="1" x14ac:dyDescent="0.25">
      <c r="A42" s="40">
        <v>36</v>
      </c>
      <c r="B42" s="41">
        <v>584300</v>
      </c>
      <c r="C42" s="42">
        <f t="shared" si="0"/>
        <v>48691.666666666664</v>
      </c>
      <c r="D42" s="43">
        <f t="shared" si="1"/>
        <v>2238.6973180076629</v>
      </c>
      <c r="E42" s="44">
        <f t="shared" si="2"/>
        <v>2213.257575757576</v>
      </c>
      <c r="F42" s="45">
        <f t="shared" si="3"/>
        <v>2035.8885017421603</v>
      </c>
      <c r="G42" s="45">
        <f t="shared" si="4"/>
        <v>1872.7564102564102</v>
      </c>
      <c r="H42" s="45">
        <f t="shared" si="5"/>
        <v>1866.7731629392972</v>
      </c>
      <c r="I42" s="43">
        <f t="shared" si="6"/>
        <v>299.64102564102564</v>
      </c>
      <c r="J42" s="44">
        <f t="shared" si="7"/>
        <v>312.12606837606836</v>
      </c>
      <c r="K42" s="44">
        <f t="shared" si="8"/>
        <v>315.83783783783781</v>
      </c>
      <c r="L42" s="44">
        <f t="shared" si="9"/>
        <v>316.52221018418203</v>
      </c>
      <c r="M42" s="46">
        <f t="shared" si="10"/>
        <v>334.45907269605038</v>
      </c>
      <c r="N42" s="43">
        <f t="shared" si="11"/>
        <v>501.8431597023469</v>
      </c>
      <c r="O42" s="46">
        <f t="shared" si="12"/>
        <v>669.12421293646253</v>
      </c>
      <c r="P42" s="43">
        <f t="shared" si="13"/>
        <v>474.92957746478874</v>
      </c>
      <c r="Q42" s="46">
        <f t="shared" si="14"/>
        <v>633.23943661971828</v>
      </c>
      <c r="R42" s="47">
        <f t="shared" si="15"/>
        <v>473.90270270270264</v>
      </c>
      <c r="S42" s="45">
        <f t="shared" si="16"/>
        <v>631.87027027027023</v>
      </c>
      <c r="T42" s="43">
        <f t="shared" si="17"/>
        <v>468.33333333333337</v>
      </c>
      <c r="U42" s="46">
        <f t="shared" si="18"/>
        <v>624.44444444444446</v>
      </c>
      <c r="V42" s="47">
        <f t="shared" si="19"/>
        <v>455.438961038961</v>
      </c>
      <c r="W42" s="46">
        <f t="shared" si="20"/>
        <v>607.25194805194803</v>
      </c>
      <c r="X42" s="43">
        <f t="shared" si="21"/>
        <v>449.6</v>
      </c>
      <c r="Y42" s="46">
        <f t="shared" si="22"/>
        <v>599.4666666666667</v>
      </c>
      <c r="Z42" s="48">
        <f t="shared" si="23"/>
        <v>399.64444444444445</v>
      </c>
    </row>
    <row r="43" spans="1:26" s="2" customFormat="1" x14ac:dyDescent="0.25">
      <c r="A43" s="40">
        <v>37</v>
      </c>
      <c r="B43" s="41">
        <v>595300</v>
      </c>
      <c r="C43" s="42">
        <f t="shared" si="0"/>
        <v>49608.333333333336</v>
      </c>
      <c r="D43" s="43">
        <f t="shared" si="1"/>
        <v>2280.8429118773947</v>
      </c>
      <c r="E43" s="44">
        <f t="shared" si="2"/>
        <v>2254.9242424242425</v>
      </c>
      <c r="F43" s="45">
        <f t="shared" si="3"/>
        <v>2074.2160278745646</v>
      </c>
      <c r="G43" s="45">
        <f t="shared" si="4"/>
        <v>1908.0128205128206</v>
      </c>
      <c r="H43" s="45">
        <f t="shared" si="5"/>
        <v>1901.9169329073482</v>
      </c>
      <c r="I43" s="43">
        <f t="shared" si="6"/>
        <v>305.28205128205127</v>
      </c>
      <c r="J43" s="44">
        <f t="shared" si="7"/>
        <v>318.00213675213678</v>
      </c>
      <c r="K43" s="44">
        <f t="shared" si="8"/>
        <v>321.7837837837838</v>
      </c>
      <c r="L43" s="44">
        <f t="shared" si="9"/>
        <v>322.48104008667389</v>
      </c>
      <c r="M43" s="46">
        <f t="shared" si="10"/>
        <v>340.75558099599311</v>
      </c>
      <c r="N43" s="43">
        <f t="shared" si="11"/>
        <v>511.28792215226099</v>
      </c>
      <c r="O43" s="46">
        <f t="shared" si="12"/>
        <v>681.71722953634799</v>
      </c>
      <c r="P43" s="43">
        <f t="shared" si="13"/>
        <v>483.86782231852658</v>
      </c>
      <c r="Q43" s="46">
        <f t="shared" si="14"/>
        <v>645.1570964247021</v>
      </c>
      <c r="R43" s="47">
        <f t="shared" si="15"/>
        <v>482.82162162162166</v>
      </c>
      <c r="S43" s="45">
        <f t="shared" si="16"/>
        <v>643.76216216216221</v>
      </c>
      <c r="T43" s="43">
        <f t="shared" si="17"/>
        <v>477.14743589743591</v>
      </c>
      <c r="U43" s="46">
        <f t="shared" si="18"/>
        <v>636.19658119658118</v>
      </c>
      <c r="V43" s="47">
        <f t="shared" si="19"/>
        <v>464.01038961038961</v>
      </c>
      <c r="W43" s="46">
        <f t="shared" si="20"/>
        <v>618.68051948051948</v>
      </c>
      <c r="X43" s="43">
        <f t="shared" si="21"/>
        <v>458.06153846153848</v>
      </c>
      <c r="Y43" s="46">
        <f t="shared" si="22"/>
        <v>610.74871794871797</v>
      </c>
      <c r="Z43" s="48">
        <f t="shared" si="23"/>
        <v>407.165811965812</v>
      </c>
    </row>
    <row r="44" spans="1:26" s="2" customFormat="1" x14ac:dyDescent="0.25">
      <c r="A44" s="40">
        <v>38</v>
      </c>
      <c r="B44" s="41">
        <v>605300</v>
      </c>
      <c r="C44" s="42">
        <f t="shared" si="0"/>
        <v>50441.666666666664</v>
      </c>
      <c r="D44" s="43">
        <f t="shared" si="1"/>
        <v>2319.1570881226053</v>
      </c>
      <c r="E44" s="44">
        <f t="shared" si="2"/>
        <v>2292.8030303030305</v>
      </c>
      <c r="F44" s="45">
        <f t="shared" si="3"/>
        <v>2109.0592334494772</v>
      </c>
      <c r="G44" s="45">
        <f t="shared" si="4"/>
        <v>1940.0641025641025</v>
      </c>
      <c r="H44" s="45">
        <f t="shared" si="5"/>
        <v>1933.8658146964856</v>
      </c>
      <c r="I44" s="43">
        <f t="shared" si="6"/>
        <v>310.41025641025641</v>
      </c>
      <c r="J44" s="44">
        <f t="shared" si="7"/>
        <v>323.34401709401709</v>
      </c>
      <c r="K44" s="44">
        <f t="shared" si="8"/>
        <v>327.18918918918916</v>
      </c>
      <c r="L44" s="44">
        <f t="shared" si="9"/>
        <v>327.89815817984834</v>
      </c>
      <c r="M44" s="46">
        <f t="shared" si="10"/>
        <v>346.47967945048657</v>
      </c>
      <c r="N44" s="43">
        <f t="shared" si="11"/>
        <v>519.87406983400115</v>
      </c>
      <c r="O44" s="46">
        <f t="shared" si="12"/>
        <v>693.1654264453349</v>
      </c>
      <c r="P44" s="43">
        <f t="shared" si="13"/>
        <v>491.99349945828817</v>
      </c>
      <c r="Q44" s="46">
        <f t="shared" si="14"/>
        <v>655.99133261105089</v>
      </c>
      <c r="R44" s="47">
        <f t="shared" si="15"/>
        <v>490.92972972972973</v>
      </c>
      <c r="S44" s="45">
        <f t="shared" si="16"/>
        <v>654.57297297297293</v>
      </c>
      <c r="T44" s="43">
        <f t="shared" si="17"/>
        <v>485.16025641025647</v>
      </c>
      <c r="U44" s="46">
        <f t="shared" si="18"/>
        <v>646.88034188034192</v>
      </c>
      <c r="V44" s="47">
        <f t="shared" si="19"/>
        <v>471.80259740259743</v>
      </c>
      <c r="W44" s="46">
        <f t="shared" si="20"/>
        <v>629.0701298701299</v>
      </c>
      <c r="X44" s="43">
        <f t="shared" si="21"/>
        <v>465.75384615384621</v>
      </c>
      <c r="Y44" s="46">
        <f t="shared" si="22"/>
        <v>621.00512820512824</v>
      </c>
      <c r="Z44" s="48">
        <f t="shared" si="23"/>
        <v>414.00341880341881</v>
      </c>
    </row>
    <row r="45" spans="1:26" s="2" customFormat="1" x14ac:dyDescent="0.25">
      <c r="A45" s="40">
        <v>39</v>
      </c>
      <c r="B45" s="41">
        <v>615800</v>
      </c>
      <c r="C45" s="42">
        <f t="shared" si="0"/>
        <v>51316.666666666664</v>
      </c>
      <c r="D45" s="43">
        <f t="shared" si="1"/>
        <v>2359.3869731800764</v>
      </c>
      <c r="E45" s="44">
        <f t="shared" si="2"/>
        <v>2332.5757575757575</v>
      </c>
      <c r="F45" s="45">
        <f t="shared" si="3"/>
        <v>2145.6445993031357</v>
      </c>
      <c r="G45" s="45">
        <f t="shared" si="4"/>
        <v>1973.7179487179487</v>
      </c>
      <c r="H45" s="45">
        <f t="shared" si="5"/>
        <v>1967.4121405750798</v>
      </c>
      <c r="I45" s="43">
        <f t="shared" si="6"/>
        <v>315.79487179487177</v>
      </c>
      <c r="J45" s="44">
        <f t="shared" si="7"/>
        <v>328.95299145299145</v>
      </c>
      <c r="K45" s="44">
        <f t="shared" si="8"/>
        <v>332.86486486486484</v>
      </c>
      <c r="L45" s="44">
        <f t="shared" si="9"/>
        <v>333.58613217768146</v>
      </c>
      <c r="M45" s="46">
        <f t="shared" si="10"/>
        <v>352.48998282770464</v>
      </c>
      <c r="N45" s="43">
        <f t="shared" si="11"/>
        <v>528.8895248998283</v>
      </c>
      <c r="O45" s="46">
        <f t="shared" si="12"/>
        <v>705.18603319977103</v>
      </c>
      <c r="P45" s="43">
        <f t="shared" si="13"/>
        <v>500.52546045503794</v>
      </c>
      <c r="Q45" s="46">
        <f t="shared" si="14"/>
        <v>667.36728060671726</v>
      </c>
      <c r="R45" s="47">
        <f t="shared" si="15"/>
        <v>499.44324324324322</v>
      </c>
      <c r="S45" s="45">
        <f t="shared" si="16"/>
        <v>665.92432432432429</v>
      </c>
      <c r="T45" s="43">
        <f t="shared" si="17"/>
        <v>493.57371794871801</v>
      </c>
      <c r="U45" s="46">
        <f t="shared" si="18"/>
        <v>658.09829059829065</v>
      </c>
      <c r="V45" s="47">
        <f t="shared" si="19"/>
        <v>479.98441558441561</v>
      </c>
      <c r="W45" s="46">
        <f t="shared" si="20"/>
        <v>639.97922077922078</v>
      </c>
      <c r="X45" s="43">
        <f t="shared" si="21"/>
        <v>473.83076923076919</v>
      </c>
      <c r="Y45" s="46">
        <f t="shared" si="22"/>
        <v>631.77435897435896</v>
      </c>
      <c r="Z45" s="48">
        <f t="shared" si="23"/>
        <v>421.18290598290599</v>
      </c>
    </row>
    <row r="46" spans="1:26" s="2" customFormat="1" x14ac:dyDescent="0.25">
      <c r="A46" s="40">
        <v>40</v>
      </c>
      <c r="B46" s="41">
        <v>627300</v>
      </c>
      <c r="C46" s="42">
        <f t="shared" si="0"/>
        <v>52275</v>
      </c>
      <c r="D46" s="43">
        <f t="shared" si="1"/>
        <v>2403.4482758620688</v>
      </c>
      <c r="E46" s="44">
        <f t="shared" si="2"/>
        <v>2376.1363636363635</v>
      </c>
      <c r="F46" s="45">
        <f t="shared" si="3"/>
        <v>2185.7142857142858</v>
      </c>
      <c r="G46" s="45">
        <f t="shared" si="4"/>
        <v>2010.5769230769231</v>
      </c>
      <c r="H46" s="45">
        <f t="shared" si="5"/>
        <v>2004.1533546325879</v>
      </c>
      <c r="I46" s="43">
        <f t="shared" si="6"/>
        <v>321.69230769230768</v>
      </c>
      <c r="J46" s="44">
        <f t="shared" si="7"/>
        <v>335.09615384615387</v>
      </c>
      <c r="K46" s="44">
        <f t="shared" si="8"/>
        <v>339.08108108108109</v>
      </c>
      <c r="L46" s="44">
        <f t="shared" si="9"/>
        <v>339.81581798483205</v>
      </c>
      <c r="M46" s="46">
        <f t="shared" si="10"/>
        <v>359.07269605037209</v>
      </c>
      <c r="N46" s="43">
        <f t="shared" si="11"/>
        <v>538.76359473382945</v>
      </c>
      <c r="O46" s="46">
        <f t="shared" si="12"/>
        <v>718.35145964510593</v>
      </c>
      <c r="P46" s="43">
        <f t="shared" si="13"/>
        <v>509.86998916576385</v>
      </c>
      <c r="Q46" s="46">
        <f t="shared" si="14"/>
        <v>679.82665222101843</v>
      </c>
      <c r="R46" s="47">
        <f t="shared" si="15"/>
        <v>508.7675675675676</v>
      </c>
      <c r="S46" s="45">
        <f t="shared" si="16"/>
        <v>678.35675675675679</v>
      </c>
      <c r="T46" s="43">
        <f t="shared" si="17"/>
        <v>502.78846153846155</v>
      </c>
      <c r="U46" s="46">
        <f t="shared" si="18"/>
        <v>670.38461538461536</v>
      </c>
      <c r="V46" s="47">
        <f t="shared" si="19"/>
        <v>488.94545454545448</v>
      </c>
      <c r="W46" s="46">
        <f t="shared" si="20"/>
        <v>651.92727272727268</v>
      </c>
      <c r="X46" s="43">
        <f t="shared" si="21"/>
        <v>482.67692307692312</v>
      </c>
      <c r="Y46" s="46">
        <f t="shared" si="22"/>
        <v>643.56923076923078</v>
      </c>
      <c r="Z46" s="48">
        <f t="shared" si="23"/>
        <v>429.04615384615386</v>
      </c>
    </row>
    <row r="47" spans="1:26" s="2" customFormat="1" x14ac:dyDescent="0.25">
      <c r="A47" s="40">
        <v>41</v>
      </c>
      <c r="B47" s="41">
        <v>637900</v>
      </c>
      <c r="C47" s="42">
        <f t="shared" si="0"/>
        <v>53158.333333333336</v>
      </c>
      <c r="D47" s="43">
        <f t="shared" si="1"/>
        <v>2444.0613026819924</v>
      </c>
      <c r="E47" s="44">
        <f t="shared" si="2"/>
        <v>2416.287878787879</v>
      </c>
      <c r="F47" s="45">
        <f t="shared" si="3"/>
        <v>2222.6480836236933</v>
      </c>
      <c r="G47" s="45">
        <f t="shared" si="4"/>
        <v>2044.551282051282</v>
      </c>
      <c r="H47" s="45">
        <f t="shared" si="5"/>
        <v>2038.0191693290735</v>
      </c>
      <c r="I47" s="43">
        <f t="shared" si="6"/>
        <v>327.12820512820514</v>
      </c>
      <c r="J47" s="44">
        <f t="shared" si="7"/>
        <v>340.758547008547</v>
      </c>
      <c r="K47" s="44">
        <f t="shared" si="8"/>
        <v>344.81081081081084</v>
      </c>
      <c r="L47" s="44">
        <f t="shared" si="9"/>
        <v>345.55796316359698</v>
      </c>
      <c r="M47" s="46">
        <f t="shared" si="10"/>
        <v>365.14024041213509</v>
      </c>
      <c r="N47" s="43">
        <f t="shared" si="11"/>
        <v>547.864911276474</v>
      </c>
      <c r="O47" s="46">
        <f t="shared" si="12"/>
        <v>730.48654836863193</v>
      </c>
      <c r="P47" s="43">
        <f t="shared" si="13"/>
        <v>518.48320693391111</v>
      </c>
      <c r="Q47" s="46">
        <f t="shared" si="14"/>
        <v>691.31094257854818</v>
      </c>
      <c r="R47" s="47">
        <f t="shared" si="15"/>
        <v>517.36216216216212</v>
      </c>
      <c r="S47" s="45">
        <f t="shared" si="16"/>
        <v>689.81621621621616</v>
      </c>
      <c r="T47" s="43">
        <f t="shared" si="17"/>
        <v>511.28205128205127</v>
      </c>
      <c r="U47" s="46">
        <f t="shared" si="18"/>
        <v>681.70940170940173</v>
      </c>
      <c r="V47" s="47">
        <f t="shared" si="19"/>
        <v>497.20519480519482</v>
      </c>
      <c r="W47" s="46">
        <f t="shared" si="20"/>
        <v>662.94025974025976</v>
      </c>
      <c r="X47" s="43">
        <f t="shared" si="21"/>
        <v>490.83076923076919</v>
      </c>
      <c r="Y47" s="46">
        <f t="shared" si="22"/>
        <v>654.44102564102559</v>
      </c>
      <c r="Z47" s="48">
        <f t="shared" si="23"/>
        <v>436.29401709401708</v>
      </c>
    </row>
    <row r="48" spans="1:26" s="2" customFormat="1" x14ac:dyDescent="0.25">
      <c r="A48" s="40">
        <v>42</v>
      </c>
      <c r="B48" s="41">
        <v>649400</v>
      </c>
      <c r="C48" s="42">
        <f t="shared" si="0"/>
        <v>54116.666666666664</v>
      </c>
      <c r="D48" s="43">
        <f t="shared" si="1"/>
        <v>2488.1226053639848</v>
      </c>
      <c r="E48" s="44">
        <f t="shared" si="2"/>
        <v>2459.848484848485</v>
      </c>
      <c r="F48" s="45">
        <f t="shared" si="3"/>
        <v>2262.7177700348434</v>
      </c>
      <c r="G48" s="45">
        <f t="shared" si="4"/>
        <v>2081.4102564102564</v>
      </c>
      <c r="H48" s="45">
        <f t="shared" si="5"/>
        <v>2074.7603833865815</v>
      </c>
      <c r="I48" s="43">
        <f t="shared" si="6"/>
        <v>333.02564102564105</v>
      </c>
      <c r="J48" s="44">
        <f t="shared" si="7"/>
        <v>346.90170940170941</v>
      </c>
      <c r="K48" s="44">
        <f t="shared" si="8"/>
        <v>351.02702702702703</v>
      </c>
      <c r="L48" s="44">
        <f t="shared" si="9"/>
        <v>351.78764897074757</v>
      </c>
      <c r="M48" s="46">
        <f t="shared" si="10"/>
        <v>371.72295363480254</v>
      </c>
      <c r="N48" s="43">
        <f t="shared" si="11"/>
        <v>557.73898111047515</v>
      </c>
      <c r="O48" s="46">
        <f t="shared" si="12"/>
        <v>743.65197481396683</v>
      </c>
      <c r="P48" s="43">
        <f t="shared" si="13"/>
        <v>527.82773564463696</v>
      </c>
      <c r="Q48" s="46">
        <f t="shared" si="14"/>
        <v>703.77031419284936</v>
      </c>
      <c r="R48" s="47">
        <f t="shared" si="15"/>
        <v>526.6864864864865</v>
      </c>
      <c r="S48" s="45">
        <f t="shared" si="16"/>
        <v>702.24864864864867</v>
      </c>
      <c r="T48" s="43">
        <f t="shared" si="17"/>
        <v>520.4967948717948</v>
      </c>
      <c r="U48" s="46">
        <f t="shared" si="18"/>
        <v>693.99572649572644</v>
      </c>
      <c r="V48" s="47">
        <f t="shared" si="19"/>
        <v>506.16623376623374</v>
      </c>
      <c r="W48" s="46">
        <f t="shared" si="20"/>
        <v>674.88831168831166</v>
      </c>
      <c r="X48" s="43">
        <f t="shared" si="21"/>
        <v>499.67692307692306</v>
      </c>
      <c r="Y48" s="46">
        <f t="shared" si="22"/>
        <v>666.23589743589741</v>
      </c>
      <c r="Z48" s="48">
        <f t="shared" si="23"/>
        <v>444.15726495726494</v>
      </c>
    </row>
    <row r="49" spans="1:26" s="2" customFormat="1" x14ac:dyDescent="0.25">
      <c r="A49" s="40">
        <v>43</v>
      </c>
      <c r="B49" s="41">
        <v>661600</v>
      </c>
      <c r="C49" s="42">
        <f t="shared" si="0"/>
        <v>55133.333333333336</v>
      </c>
      <c r="D49" s="43">
        <f t="shared" si="1"/>
        <v>2534.8659003831417</v>
      </c>
      <c r="E49" s="44">
        <f t="shared" si="2"/>
        <v>2506.060606060606</v>
      </c>
      <c r="F49" s="45">
        <f t="shared" si="3"/>
        <v>2305.226480836237</v>
      </c>
      <c r="G49" s="45">
        <f t="shared" si="4"/>
        <v>2120.5128205128203</v>
      </c>
      <c r="H49" s="45">
        <f t="shared" si="5"/>
        <v>2113.7380191693292</v>
      </c>
      <c r="I49" s="43">
        <f t="shared" si="6"/>
        <v>339.28205128205127</v>
      </c>
      <c r="J49" s="44">
        <f t="shared" si="7"/>
        <v>353.41880341880341</v>
      </c>
      <c r="K49" s="44">
        <f t="shared" si="8"/>
        <v>357.62162162162161</v>
      </c>
      <c r="L49" s="44">
        <f t="shared" si="9"/>
        <v>358.39653304442038</v>
      </c>
      <c r="M49" s="46">
        <f t="shared" si="10"/>
        <v>378.70635374928446</v>
      </c>
      <c r="N49" s="43">
        <f t="shared" si="11"/>
        <v>568.21408128219809</v>
      </c>
      <c r="O49" s="46">
        <f t="shared" si="12"/>
        <v>757.61877504293079</v>
      </c>
      <c r="P49" s="43">
        <f t="shared" si="13"/>
        <v>537.74106175514623</v>
      </c>
      <c r="Q49" s="46">
        <f t="shared" si="14"/>
        <v>716.98808234019498</v>
      </c>
      <c r="R49" s="47">
        <f t="shared" si="15"/>
        <v>536.57837837837837</v>
      </c>
      <c r="S49" s="45">
        <f t="shared" si="16"/>
        <v>715.43783783783783</v>
      </c>
      <c r="T49" s="43">
        <f t="shared" si="17"/>
        <v>530.27243589743591</v>
      </c>
      <c r="U49" s="46">
        <f t="shared" si="18"/>
        <v>707.02991452991455</v>
      </c>
      <c r="V49" s="47">
        <f t="shared" si="19"/>
        <v>515.67272727272734</v>
      </c>
      <c r="W49" s="46">
        <f t="shared" si="20"/>
        <v>687.56363636363642</v>
      </c>
      <c r="X49" s="43">
        <f t="shared" si="21"/>
        <v>509.06153846153848</v>
      </c>
      <c r="Y49" s="46">
        <f t="shared" si="22"/>
        <v>678.74871794871797</v>
      </c>
      <c r="Z49" s="48">
        <f t="shared" si="23"/>
        <v>452.49914529914531</v>
      </c>
    </row>
    <row r="50" spans="1:26" s="2" customFormat="1" x14ac:dyDescent="0.25">
      <c r="A50" s="40">
        <v>44</v>
      </c>
      <c r="B50" s="41">
        <v>672500</v>
      </c>
      <c r="C50" s="42">
        <f t="shared" si="0"/>
        <v>56041.666666666664</v>
      </c>
      <c r="D50" s="43">
        <f t="shared" si="1"/>
        <v>2576.6283524904215</v>
      </c>
      <c r="E50" s="44">
        <f t="shared" si="2"/>
        <v>2547.348484848485</v>
      </c>
      <c r="F50" s="45">
        <f t="shared" si="3"/>
        <v>2343.2055749128922</v>
      </c>
      <c r="G50" s="45">
        <f t="shared" si="4"/>
        <v>2155.4487179487178</v>
      </c>
      <c r="H50" s="45">
        <f t="shared" si="5"/>
        <v>2148.5623003194887</v>
      </c>
      <c r="I50" s="43">
        <f t="shared" si="6"/>
        <v>344.87179487179486</v>
      </c>
      <c r="J50" s="44">
        <f t="shared" si="7"/>
        <v>359.241452991453</v>
      </c>
      <c r="K50" s="44">
        <f t="shared" si="8"/>
        <v>363.51351351351349</v>
      </c>
      <c r="L50" s="44">
        <f t="shared" si="9"/>
        <v>364.30119176598049</v>
      </c>
      <c r="M50" s="46">
        <f t="shared" si="10"/>
        <v>384.94562106468231</v>
      </c>
      <c r="N50" s="43">
        <f t="shared" si="11"/>
        <v>577.57298225529485</v>
      </c>
      <c r="O50" s="46">
        <f t="shared" si="12"/>
        <v>770.09730967372639</v>
      </c>
      <c r="P50" s="43">
        <f t="shared" si="13"/>
        <v>546.59804983748654</v>
      </c>
      <c r="Q50" s="46">
        <f t="shared" si="14"/>
        <v>728.79739978331531</v>
      </c>
      <c r="R50" s="47">
        <f t="shared" si="15"/>
        <v>545.41621621621618</v>
      </c>
      <c r="S50" s="45">
        <f t="shared" si="16"/>
        <v>727.22162162162158</v>
      </c>
      <c r="T50" s="43">
        <f t="shared" si="17"/>
        <v>539.00641025641016</v>
      </c>
      <c r="U50" s="46">
        <f t="shared" si="18"/>
        <v>718.67521367521363</v>
      </c>
      <c r="V50" s="47">
        <f t="shared" si="19"/>
        <v>524.16623376623374</v>
      </c>
      <c r="W50" s="46">
        <f t="shared" si="20"/>
        <v>698.88831168831166</v>
      </c>
      <c r="X50" s="43">
        <f t="shared" si="21"/>
        <v>517.44615384615383</v>
      </c>
      <c r="Y50" s="46">
        <f t="shared" si="22"/>
        <v>689.92820512820515</v>
      </c>
      <c r="Z50" s="48">
        <f t="shared" si="23"/>
        <v>459.95213675213677</v>
      </c>
    </row>
    <row r="51" spans="1:26" s="2" customFormat="1" x14ac:dyDescent="0.25">
      <c r="A51" s="40">
        <v>45</v>
      </c>
      <c r="B51" s="41">
        <v>685700</v>
      </c>
      <c r="C51" s="42">
        <f t="shared" si="0"/>
        <v>57141.666666666664</v>
      </c>
      <c r="D51" s="43">
        <f t="shared" si="1"/>
        <v>2627.2030651340997</v>
      </c>
      <c r="E51" s="44">
        <f t="shared" si="2"/>
        <v>2597.348484848485</v>
      </c>
      <c r="F51" s="45">
        <f t="shared" si="3"/>
        <v>2389.198606271777</v>
      </c>
      <c r="G51" s="45">
        <f t="shared" si="4"/>
        <v>2197.7564102564102</v>
      </c>
      <c r="H51" s="45">
        <f t="shared" si="5"/>
        <v>2190.7348242811499</v>
      </c>
      <c r="I51" s="43">
        <f t="shared" si="6"/>
        <v>351.64102564102564</v>
      </c>
      <c r="J51" s="44">
        <f t="shared" si="7"/>
        <v>366.29273504273505</v>
      </c>
      <c r="K51" s="44">
        <f t="shared" si="8"/>
        <v>370.64864864864865</v>
      </c>
      <c r="L51" s="44">
        <f t="shared" si="9"/>
        <v>371.45178764897076</v>
      </c>
      <c r="M51" s="46">
        <f t="shared" si="10"/>
        <v>392.50143102461362</v>
      </c>
      <c r="N51" s="43">
        <f t="shared" si="11"/>
        <v>588.90669719519178</v>
      </c>
      <c r="O51" s="46">
        <f t="shared" si="12"/>
        <v>785.208929593589</v>
      </c>
      <c r="P51" s="43">
        <f t="shared" si="13"/>
        <v>557.32394366197184</v>
      </c>
      <c r="Q51" s="46">
        <f t="shared" si="14"/>
        <v>743.09859154929575</v>
      </c>
      <c r="R51" s="47">
        <f t="shared" si="15"/>
        <v>556.11891891891889</v>
      </c>
      <c r="S51" s="45">
        <f t="shared" si="16"/>
        <v>741.4918918918919</v>
      </c>
      <c r="T51" s="43">
        <f t="shared" si="17"/>
        <v>549.58333333333337</v>
      </c>
      <c r="U51" s="46">
        <f t="shared" si="18"/>
        <v>732.77777777777783</v>
      </c>
      <c r="V51" s="47">
        <f t="shared" si="19"/>
        <v>534.45194805194808</v>
      </c>
      <c r="W51" s="46">
        <f t="shared" si="20"/>
        <v>712.60259740259744</v>
      </c>
      <c r="X51" s="43">
        <f t="shared" si="21"/>
        <v>527.6</v>
      </c>
      <c r="Y51" s="46">
        <f t="shared" si="22"/>
        <v>703.4666666666667</v>
      </c>
      <c r="Z51" s="48">
        <f t="shared" si="23"/>
        <v>468.97777777777782</v>
      </c>
    </row>
    <row r="52" spans="1:26" s="2" customFormat="1" x14ac:dyDescent="0.25">
      <c r="A52" s="40">
        <v>46</v>
      </c>
      <c r="B52" s="41">
        <v>699300</v>
      </c>
      <c r="C52" s="42">
        <f t="shared" si="0"/>
        <v>58275</v>
      </c>
      <c r="D52" s="43">
        <f t="shared" si="1"/>
        <v>2679.3103448275861</v>
      </c>
      <c r="E52" s="44">
        <f t="shared" si="2"/>
        <v>2648.8636363636365</v>
      </c>
      <c r="F52" s="45">
        <f t="shared" si="3"/>
        <v>2436.5853658536585</v>
      </c>
      <c r="G52" s="45">
        <f t="shared" si="4"/>
        <v>2241.3461538461538</v>
      </c>
      <c r="H52" s="45">
        <f t="shared" si="5"/>
        <v>2234.1853035143772</v>
      </c>
      <c r="I52" s="43">
        <f t="shared" si="6"/>
        <v>358.61538461538464</v>
      </c>
      <c r="J52" s="44">
        <f t="shared" si="7"/>
        <v>373.55769230769232</v>
      </c>
      <c r="K52" s="44">
        <f t="shared" si="8"/>
        <v>378</v>
      </c>
      <c r="L52" s="44">
        <f t="shared" si="9"/>
        <v>378.81906825568797</v>
      </c>
      <c r="M52" s="46">
        <f t="shared" si="10"/>
        <v>400.28620492272466</v>
      </c>
      <c r="N52" s="43">
        <f t="shared" si="11"/>
        <v>600.58385804235832</v>
      </c>
      <c r="O52" s="46">
        <f t="shared" si="12"/>
        <v>800.77847738981109</v>
      </c>
      <c r="P52" s="43">
        <f t="shared" si="13"/>
        <v>568.37486457204773</v>
      </c>
      <c r="Q52" s="46">
        <f t="shared" si="14"/>
        <v>757.83315276273026</v>
      </c>
      <c r="R52" s="47">
        <f t="shared" si="15"/>
        <v>567.14594594594598</v>
      </c>
      <c r="S52" s="45">
        <f t="shared" si="16"/>
        <v>756.19459459459461</v>
      </c>
      <c r="T52" s="43">
        <f t="shared" si="17"/>
        <v>560.48076923076917</v>
      </c>
      <c r="U52" s="46">
        <f t="shared" si="18"/>
        <v>747.30769230769226</v>
      </c>
      <c r="V52" s="47">
        <f t="shared" si="19"/>
        <v>545.04935064935069</v>
      </c>
      <c r="W52" s="46">
        <f t="shared" si="20"/>
        <v>726.73246753246758</v>
      </c>
      <c r="X52" s="43">
        <f t="shared" si="21"/>
        <v>538.06153846153848</v>
      </c>
      <c r="Y52" s="46">
        <f t="shared" si="22"/>
        <v>717.4153846153846</v>
      </c>
      <c r="Z52" s="48">
        <f t="shared" si="23"/>
        <v>478.27692307692308</v>
      </c>
    </row>
    <row r="53" spans="1:26" s="2" customFormat="1" x14ac:dyDescent="0.25">
      <c r="A53" s="40">
        <v>47</v>
      </c>
      <c r="B53" s="41">
        <v>713100</v>
      </c>
      <c r="C53" s="42">
        <f t="shared" si="0"/>
        <v>59425</v>
      </c>
      <c r="D53" s="43">
        <f t="shared" si="1"/>
        <v>2732.1839080459772</v>
      </c>
      <c r="E53" s="44">
        <f t="shared" si="2"/>
        <v>2701.1363636363635</v>
      </c>
      <c r="F53" s="45">
        <f t="shared" si="3"/>
        <v>2484.6689895470381</v>
      </c>
      <c r="G53" s="45">
        <f t="shared" si="4"/>
        <v>2285.5769230769229</v>
      </c>
      <c r="H53" s="45">
        <f t="shared" si="5"/>
        <v>2278.2747603833864</v>
      </c>
      <c r="I53" s="43">
        <f t="shared" si="6"/>
        <v>365.69230769230768</v>
      </c>
      <c r="J53" s="44">
        <f t="shared" si="7"/>
        <v>380.92948717948718</v>
      </c>
      <c r="K53" s="44">
        <f t="shared" si="8"/>
        <v>385.45945945945948</v>
      </c>
      <c r="L53" s="44">
        <f t="shared" si="9"/>
        <v>386.29469122426866</v>
      </c>
      <c r="M53" s="46">
        <f t="shared" si="10"/>
        <v>408.18546078992557</v>
      </c>
      <c r="N53" s="43">
        <f t="shared" si="11"/>
        <v>612.43274184315965</v>
      </c>
      <c r="O53" s="46">
        <f t="shared" si="12"/>
        <v>816.5769891242129</v>
      </c>
      <c r="P53" s="43">
        <f t="shared" si="13"/>
        <v>579.5882990249188</v>
      </c>
      <c r="Q53" s="46">
        <f t="shared" si="14"/>
        <v>772.78439869989165</v>
      </c>
      <c r="R53" s="47">
        <f t="shared" si="15"/>
        <v>578.33513513513515</v>
      </c>
      <c r="S53" s="45">
        <f t="shared" si="16"/>
        <v>771.11351351351357</v>
      </c>
      <c r="T53" s="43">
        <f t="shared" si="17"/>
        <v>571.53846153846155</v>
      </c>
      <c r="U53" s="46">
        <f t="shared" si="18"/>
        <v>762.0512820512821</v>
      </c>
      <c r="V53" s="47">
        <f t="shared" si="19"/>
        <v>555.80259740259748</v>
      </c>
      <c r="W53" s="46">
        <f t="shared" si="20"/>
        <v>741.0701298701299</v>
      </c>
      <c r="X53" s="43">
        <f t="shared" si="21"/>
        <v>548.67692307692312</v>
      </c>
      <c r="Y53" s="46">
        <f t="shared" si="22"/>
        <v>731.56923076923078</v>
      </c>
      <c r="Z53" s="48">
        <f t="shared" si="23"/>
        <v>487.71282051282054</v>
      </c>
    </row>
    <row r="54" spans="1:26" s="2" customFormat="1" x14ac:dyDescent="0.25">
      <c r="A54" s="40">
        <v>48</v>
      </c>
      <c r="B54" s="41">
        <v>726800</v>
      </c>
      <c r="C54" s="42">
        <f t="shared" si="0"/>
        <v>60566.666666666664</v>
      </c>
      <c r="D54" s="43">
        <f t="shared" si="1"/>
        <v>2784.6743295019155</v>
      </c>
      <c r="E54" s="44">
        <f t="shared" si="2"/>
        <v>2753.030303030303</v>
      </c>
      <c r="F54" s="45">
        <f t="shared" si="3"/>
        <v>2532.4041811846691</v>
      </c>
      <c r="G54" s="45">
        <f t="shared" si="4"/>
        <v>2329.4871794871797</v>
      </c>
      <c r="H54" s="45">
        <f t="shared" si="5"/>
        <v>2322.0447284345046</v>
      </c>
      <c r="I54" s="43">
        <f t="shared" si="6"/>
        <v>372.71794871794873</v>
      </c>
      <c r="J54" s="44">
        <f t="shared" si="7"/>
        <v>388.24786324786322</v>
      </c>
      <c r="K54" s="44">
        <f t="shared" si="8"/>
        <v>392.86486486486484</v>
      </c>
      <c r="L54" s="44">
        <f t="shared" si="9"/>
        <v>393.71614301191767</v>
      </c>
      <c r="M54" s="46">
        <f t="shared" si="10"/>
        <v>416.02747567258155</v>
      </c>
      <c r="N54" s="43">
        <f t="shared" si="11"/>
        <v>624.19576416714358</v>
      </c>
      <c r="O54" s="46">
        <f t="shared" si="12"/>
        <v>832.26101888952485</v>
      </c>
      <c r="P54" s="43">
        <f t="shared" si="13"/>
        <v>590.72047670639222</v>
      </c>
      <c r="Q54" s="46">
        <f t="shared" si="14"/>
        <v>787.62730227518955</v>
      </c>
      <c r="R54" s="47">
        <f t="shared" si="15"/>
        <v>589.44324324324316</v>
      </c>
      <c r="S54" s="45">
        <f t="shared" si="16"/>
        <v>785.92432432432429</v>
      </c>
      <c r="T54" s="43">
        <f t="shared" si="17"/>
        <v>582.51602564102564</v>
      </c>
      <c r="U54" s="46">
        <f t="shared" si="18"/>
        <v>776.68803418803418</v>
      </c>
      <c r="V54" s="47">
        <f t="shared" si="19"/>
        <v>566.47792207792213</v>
      </c>
      <c r="W54" s="46">
        <f t="shared" si="20"/>
        <v>755.30389610389614</v>
      </c>
      <c r="X54" s="43">
        <f t="shared" si="21"/>
        <v>559.21538461538455</v>
      </c>
      <c r="Y54" s="46">
        <f t="shared" si="22"/>
        <v>745.62051282051277</v>
      </c>
      <c r="Z54" s="48">
        <f t="shared" si="23"/>
        <v>497.08034188034185</v>
      </c>
    </row>
    <row r="55" spans="1:26" s="2" customFormat="1" x14ac:dyDescent="0.25">
      <c r="A55" s="40">
        <v>49</v>
      </c>
      <c r="B55" s="41">
        <v>740000</v>
      </c>
      <c r="C55" s="42">
        <f t="shared" si="0"/>
        <v>61666.666666666664</v>
      </c>
      <c r="D55" s="43">
        <f t="shared" si="1"/>
        <v>2835.2490421455936</v>
      </c>
      <c r="E55" s="44">
        <f t="shared" si="2"/>
        <v>2803.030303030303</v>
      </c>
      <c r="F55" s="45">
        <f t="shared" si="3"/>
        <v>2578.3972125435539</v>
      </c>
      <c r="G55" s="45">
        <f t="shared" si="4"/>
        <v>2371.7948717948716</v>
      </c>
      <c r="H55" s="45">
        <f t="shared" si="5"/>
        <v>2364.2172523961663</v>
      </c>
      <c r="I55" s="43">
        <f t="shared" si="6"/>
        <v>379.4871794871795</v>
      </c>
      <c r="J55" s="44">
        <f t="shared" si="7"/>
        <v>395.29914529914532</v>
      </c>
      <c r="K55" s="44">
        <f t="shared" si="8"/>
        <v>400</v>
      </c>
      <c r="L55" s="44">
        <f t="shared" si="9"/>
        <v>400.86673889490788</v>
      </c>
      <c r="M55" s="46">
        <f t="shared" si="10"/>
        <v>423.58328563251285</v>
      </c>
      <c r="N55" s="43">
        <f t="shared" si="11"/>
        <v>635.52947910704063</v>
      </c>
      <c r="O55" s="46">
        <f t="shared" si="12"/>
        <v>847.37263880938747</v>
      </c>
      <c r="P55" s="43">
        <f t="shared" si="13"/>
        <v>601.44637053087763</v>
      </c>
      <c r="Q55" s="46">
        <f t="shared" si="14"/>
        <v>801.9284940411701</v>
      </c>
      <c r="R55" s="47">
        <f t="shared" si="15"/>
        <v>600.14594594594598</v>
      </c>
      <c r="S55" s="45">
        <f t="shared" si="16"/>
        <v>800.19459459459461</v>
      </c>
      <c r="T55" s="43">
        <f t="shared" si="17"/>
        <v>593.09294871794873</v>
      </c>
      <c r="U55" s="46">
        <f t="shared" si="18"/>
        <v>790.79059829059827</v>
      </c>
      <c r="V55" s="47">
        <f t="shared" si="19"/>
        <v>576.76363636363635</v>
      </c>
      <c r="W55" s="46">
        <f t="shared" si="20"/>
        <v>769.0181818181818</v>
      </c>
      <c r="X55" s="43">
        <f t="shared" si="21"/>
        <v>569.36923076923074</v>
      </c>
      <c r="Y55" s="46">
        <f t="shared" si="22"/>
        <v>759.15897435897432</v>
      </c>
      <c r="Z55" s="48">
        <f t="shared" si="23"/>
        <v>506.1059829059829</v>
      </c>
    </row>
    <row r="56" spans="1:26" s="2" customFormat="1" x14ac:dyDescent="0.25">
      <c r="A56" s="40">
        <v>50</v>
      </c>
      <c r="B56" s="41">
        <v>754000</v>
      </c>
      <c r="C56" s="42">
        <f t="shared" si="0"/>
        <v>62833.333333333336</v>
      </c>
      <c r="D56" s="43">
        <f t="shared" si="1"/>
        <v>2888.8888888888887</v>
      </c>
      <c r="E56" s="44">
        <f t="shared" si="2"/>
        <v>2856.060606060606</v>
      </c>
      <c r="F56" s="45">
        <f t="shared" si="3"/>
        <v>2627.1777003484322</v>
      </c>
      <c r="G56" s="45">
        <f t="shared" si="4"/>
        <v>2416.6666666666665</v>
      </c>
      <c r="H56" s="45">
        <f t="shared" si="5"/>
        <v>2408.9456869009587</v>
      </c>
      <c r="I56" s="43">
        <f t="shared" si="6"/>
        <v>386.66666666666669</v>
      </c>
      <c r="J56" s="44">
        <f t="shared" si="7"/>
        <v>402.77777777777777</v>
      </c>
      <c r="K56" s="44">
        <f t="shared" si="8"/>
        <v>407.56756756756755</v>
      </c>
      <c r="L56" s="44">
        <f t="shared" si="9"/>
        <v>408.45070422535213</v>
      </c>
      <c r="M56" s="46">
        <f t="shared" si="10"/>
        <v>431.59702346880368</v>
      </c>
      <c r="N56" s="43">
        <f t="shared" si="11"/>
        <v>647.55008586147687</v>
      </c>
      <c r="O56" s="46">
        <f t="shared" si="12"/>
        <v>863.40011448196913</v>
      </c>
      <c r="P56" s="43">
        <f t="shared" si="13"/>
        <v>612.82231852654388</v>
      </c>
      <c r="Q56" s="46">
        <f t="shared" si="14"/>
        <v>817.09642470205847</v>
      </c>
      <c r="R56" s="47">
        <f t="shared" si="15"/>
        <v>611.49729729729734</v>
      </c>
      <c r="S56" s="45">
        <f t="shared" si="16"/>
        <v>815.32972972972971</v>
      </c>
      <c r="T56" s="43">
        <f t="shared" si="17"/>
        <v>604.31089743589746</v>
      </c>
      <c r="U56" s="46">
        <f t="shared" si="18"/>
        <v>805.74786324786328</v>
      </c>
      <c r="V56" s="47">
        <f t="shared" si="19"/>
        <v>587.67272727272734</v>
      </c>
      <c r="W56" s="46">
        <f t="shared" si="20"/>
        <v>783.56363636363642</v>
      </c>
      <c r="X56" s="43">
        <f t="shared" si="21"/>
        <v>580.13846153846157</v>
      </c>
      <c r="Y56" s="46">
        <f t="shared" si="22"/>
        <v>773.51794871794868</v>
      </c>
      <c r="Z56" s="48">
        <f t="shared" si="23"/>
        <v>515.67863247863249</v>
      </c>
    </row>
    <row r="57" spans="1:26" s="2" customFormat="1" x14ac:dyDescent="0.25">
      <c r="A57" s="40">
        <v>51</v>
      </c>
      <c r="B57" s="41">
        <v>767700</v>
      </c>
      <c r="C57" s="42">
        <f t="shared" si="0"/>
        <v>63975</v>
      </c>
      <c r="D57" s="43">
        <f t="shared" si="1"/>
        <v>2941.3793103448274</v>
      </c>
      <c r="E57" s="44">
        <f t="shared" si="2"/>
        <v>2907.9545454545455</v>
      </c>
      <c r="F57" s="45">
        <f t="shared" si="3"/>
        <v>2674.9128919860627</v>
      </c>
      <c r="G57" s="45">
        <f t="shared" si="4"/>
        <v>2460.5769230769229</v>
      </c>
      <c r="H57" s="45">
        <f t="shared" si="5"/>
        <v>2452.7156549520769</v>
      </c>
      <c r="I57" s="43">
        <f t="shared" si="6"/>
        <v>393.69230769230768</v>
      </c>
      <c r="J57" s="44">
        <f t="shared" si="7"/>
        <v>410.09615384615387</v>
      </c>
      <c r="K57" s="44">
        <f t="shared" si="8"/>
        <v>414.97297297297297</v>
      </c>
      <c r="L57" s="44">
        <f t="shared" si="9"/>
        <v>415.87215601300107</v>
      </c>
      <c r="M57" s="46">
        <f t="shared" si="10"/>
        <v>439.43903835145966</v>
      </c>
      <c r="N57" s="43">
        <f t="shared" si="11"/>
        <v>659.31310818546081</v>
      </c>
      <c r="O57" s="46">
        <f t="shared" si="12"/>
        <v>879.08414424728107</v>
      </c>
      <c r="P57" s="43">
        <f t="shared" si="13"/>
        <v>623.95449620801742</v>
      </c>
      <c r="Q57" s="46">
        <f t="shared" si="14"/>
        <v>831.93932827735648</v>
      </c>
      <c r="R57" s="47">
        <f t="shared" si="15"/>
        <v>622.60540540540546</v>
      </c>
      <c r="S57" s="45">
        <f t="shared" si="16"/>
        <v>830.14054054054054</v>
      </c>
      <c r="T57" s="43">
        <f t="shared" si="17"/>
        <v>615.28846153846155</v>
      </c>
      <c r="U57" s="46">
        <f t="shared" si="18"/>
        <v>820.38461538461536</v>
      </c>
      <c r="V57" s="47">
        <f t="shared" si="19"/>
        <v>598.34805194805199</v>
      </c>
      <c r="W57" s="46">
        <f t="shared" si="20"/>
        <v>797.79740259740265</v>
      </c>
      <c r="X57" s="43">
        <f t="shared" si="21"/>
        <v>590.67692307692312</v>
      </c>
      <c r="Y57" s="46">
        <f t="shared" si="22"/>
        <v>787.56923076923078</v>
      </c>
      <c r="Z57" s="48">
        <f t="shared" si="23"/>
        <v>525.04615384615386</v>
      </c>
    </row>
    <row r="58" spans="1:26" s="2" customFormat="1" x14ac:dyDescent="0.25">
      <c r="A58" s="40">
        <v>52</v>
      </c>
      <c r="B58" s="41">
        <v>781500</v>
      </c>
      <c r="C58" s="42">
        <f>B58/12</f>
        <v>65125</v>
      </c>
      <c r="D58" s="43">
        <f t="shared" si="1"/>
        <v>2994.2528735632186</v>
      </c>
      <c r="E58" s="44">
        <f t="shared" si="2"/>
        <v>2960.2272727272725</v>
      </c>
      <c r="F58" s="45">
        <f t="shared" si="3"/>
        <v>2722.9965156794424</v>
      </c>
      <c r="G58" s="45">
        <f t="shared" si="4"/>
        <v>2504.8076923076924</v>
      </c>
      <c r="H58" s="45">
        <f t="shared" si="5"/>
        <v>2496.8051118210865</v>
      </c>
      <c r="I58" s="43">
        <f t="shared" si="6"/>
        <v>400.76923076923077</v>
      </c>
      <c r="J58" s="44">
        <f t="shared" si="7"/>
        <v>417.46794871794873</v>
      </c>
      <c r="K58" s="44">
        <f t="shared" si="8"/>
        <v>422.43243243243245</v>
      </c>
      <c r="L58" s="44">
        <f t="shared" si="9"/>
        <v>423.34777898158183</v>
      </c>
      <c r="M58" s="46">
        <f t="shared" si="10"/>
        <v>447.33829421866056</v>
      </c>
      <c r="N58" s="43">
        <f t="shared" si="11"/>
        <v>671.16199198626214</v>
      </c>
      <c r="O58" s="46">
        <f t="shared" si="12"/>
        <v>894.88265598168289</v>
      </c>
      <c r="P58" s="43">
        <f t="shared" si="13"/>
        <v>635.16793066088837</v>
      </c>
      <c r="Q58" s="46">
        <f t="shared" si="14"/>
        <v>846.89057421451787</v>
      </c>
      <c r="R58" s="47">
        <f t="shared" si="15"/>
        <v>633.79459459459463</v>
      </c>
      <c r="S58" s="45">
        <f t="shared" si="16"/>
        <v>845.0594594594595</v>
      </c>
      <c r="T58" s="43">
        <f t="shared" si="17"/>
        <v>626.34615384615381</v>
      </c>
      <c r="U58" s="46">
        <f t="shared" si="18"/>
        <v>835.12820512820508</v>
      </c>
      <c r="V58" s="47">
        <f t="shared" si="19"/>
        <v>609.10129870129867</v>
      </c>
      <c r="W58" s="46">
        <f t="shared" si="20"/>
        <v>812.13506493506497</v>
      </c>
      <c r="X58" s="43">
        <f t="shared" si="21"/>
        <v>601.29230769230776</v>
      </c>
      <c r="Y58" s="46">
        <f t="shared" si="22"/>
        <v>801.72307692307697</v>
      </c>
      <c r="Z58" s="48">
        <f t="shared" si="23"/>
        <v>534.48205128205132</v>
      </c>
    </row>
    <row r="59" spans="1:26" s="2" customFormat="1" x14ac:dyDescent="0.25">
      <c r="A59" s="40">
        <v>53</v>
      </c>
      <c r="B59" s="41">
        <v>796500</v>
      </c>
      <c r="C59" s="42">
        <f t="shared" si="0"/>
        <v>66375</v>
      </c>
      <c r="D59" s="43">
        <f t="shared" si="1"/>
        <v>3051.7241379310344</v>
      </c>
      <c r="E59" s="44">
        <f t="shared" si="2"/>
        <v>3017.0454545454545</v>
      </c>
      <c r="F59" s="45">
        <f t="shared" si="3"/>
        <v>2775.2613240418118</v>
      </c>
      <c r="G59" s="45">
        <f t="shared" si="4"/>
        <v>2552.8846153846152</v>
      </c>
      <c r="H59" s="45">
        <f t="shared" si="5"/>
        <v>2544.7284345047924</v>
      </c>
      <c r="I59" s="43">
        <f t="shared" si="6"/>
        <v>408.46153846153845</v>
      </c>
      <c r="J59" s="44">
        <f t="shared" si="7"/>
        <v>425.48076923076923</v>
      </c>
      <c r="K59" s="44">
        <f t="shared" si="8"/>
        <v>430.54054054054052</v>
      </c>
      <c r="L59" s="44">
        <f t="shared" si="9"/>
        <v>431.47345612134342</v>
      </c>
      <c r="M59" s="46">
        <f t="shared" si="10"/>
        <v>455.92444190040067</v>
      </c>
      <c r="N59" s="43">
        <f t="shared" si="11"/>
        <v>684.04121350887226</v>
      </c>
      <c r="O59" s="46">
        <f t="shared" si="12"/>
        <v>912.05495134516309</v>
      </c>
      <c r="P59" s="43">
        <f t="shared" si="13"/>
        <v>647.35644637053088</v>
      </c>
      <c r="Q59" s="46">
        <f t="shared" si="14"/>
        <v>863.14192849404117</v>
      </c>
      <c r="R59" s="47">
        <f t="shared" si="15"/>
        <v>645.9567567567567</v>
      </c>
      <c r="S59" s="45">
        <f t="shared" si="16"/>
        <v>861.27567567567564</v>
      </c>
      <c r="T59" s="43">
        <f t="shared" si="17"/>
        <v>638.36538461538464</v>
      </c>
      <c r="U59" s="46">
        <f t="shared" si="18"/>
        <v>851.15384615384619</v>
      </c>
      <c r="V59" s="47">
        <f t="shared" si="19"/>
        <v>620.7896103896104</v>
      </c>
      <c r="W59" s="46">
        <f t="shared" si="20"/>
        <v>827.7194805194805</v>
      </c>
      <c r="X59" s="43">
        <f t="shared" si="21"/>
        <v>612.83076923076919</v>
      </c>
      <c r="Y59" s="46">
        <f t="shared" si="22"/>
        <v>817.10769230769233</v>
      </c>
      <c r="Z59" s="48">
        <f t="shared" si="23"/>
        <v>544.73846153846159</v>
      </c>
    </row>
    <row r="60" spans="1:26" s="50" customFormat="1" ht="12.75" x14ac:dyDescent="0.2">
      <c r="A60" s="40">
        <v>54</v>
      </c>
      <c r="B60" s="41">
        <v>812100</v>
      </c>
      <c r="C60" s="42">
        <f t="shared" si="0"/>
        <v>67675</v>
      </c>
      <c r="D60" s="43">
        <f t="shared" si="1"/>
        <v>3111.4942528735633</v>
      </c>
      <c r="E60" s="44">
        <f t="shared" si="2"/>
        <v>3076.1363636363635</v>
      </c>
      <c r="F60" s="45">
        <f t="shared" si="3"/>
        <v>2829.6167247386761</v>
      </c>
      <c r="G60" s="45">
        <f t="shared" si="4"/>
        <v>2602.8846153846152</v>
      </c>
      <c r="H60" s="45">
        <f t="shared" si="5"/>
        <v>2594.5686900958467</v>
      </c>
      <c r="I60" s="43">
        <f t="shared" si="6"/>
        <v>416.46153846153845</v>
      </c>
      <c r="J60" s="44">
        <f t="shared" si="7"/>
        <v>433.81410256410254</v>
      </c>
      <c r="K60" s="44">
        <f t="shared" si="8"/>
        <v>438.97297297297297</v>
      </c>
      <c r="L60" s="44">
        <f t="shared" si="9"/>
        <v>439.92416034669554</v>
      </c>
      <c r="M60" s="46">
        <f t="shared" si="10"/>
        <v>464.85403548941042</v>
      </c>
      <c r="N60" s="43">
        <f t="shared" si="11"/>
        <v>697.43560389238701</v>
      </c>
      <c r="O60" s="46">
        <f t="shared" si="12"/>
        <v>929.9141385231826</v>
      </c>
      <c r="P60" s="43">
        <f t="shared" si="13"/>
        <v>660.03250270855904</v>
      </c>
      <c r="Q60" s="46">
        <f t="shared" si="14"/>
        <v>880.04333694474542</v>
      </c>
      <c r="R60" s="47">
        <f t="shared" si="15"/>
        <v>658.60540540540546</v>
      </c>
      <c r="S60" s="45">
        <f t="shared" si="16"/>
        <v>878.14054054054054</v>
      </c>
      <c r="T60" s="43">
        <f t="shared" si="17"/>
        <v>650.86538461538464</v>
      </c>
      <c r="U60" s="46">
        <f t="shared" si="18"/>
        <v>867.82051282051282</v>
      </c>
      <c r="V60" s="47">
        <f t="shared" si="19"/>
        <v>632.94545454545448</v>
      </c>
      <c r="W60" s="46">
        <f t="shared" si="20"/>
        <v>843.92727272727268</v>
      </c>
      <c r="X60" s="43">
        <f t="shared" si="21"/>
        <v>624.83076923076919</v>
      </c>
      <c r="Y60" s="46">
        <f t="shared" si="22"/>
        <v>833.10769230769233</v>
      </c>
      <c r="Z60" s="48">
        <f t="shared" si="23"/>
        <v>555.40512820512822</v>
      </c>
    </row>
    <row r="61" spans="1:26" s="2" customFormat="1" x14ac:dyDescent="0.25">
      <c r="A61" s="40">
        <v>55</v>
      </c>
      <c r="B61" s="41">
        <v>831000</v>
      </c>
      <c r="C61" s="42">
        <f t="shared" si="0"/>
        <v>69250</v>
      </c>
      <c r="D61" s="43">
        <f t="shared" si="1"/>
        <v>3183.9080459770116</v>
      </c>
      <c r="E61" s="44">
        <f t="shared" si="2"/>
        <v>3147.7272727272725</v>
      </c>
      <c r="F61" s="45">
        <f t="shared" si="3"/>
        <v>2895.4703832752612</v>
      </c>
      <c r="G61" s="45">
        <f t="shared" si="4"/>
        <v>2663.4615384615386</v>
      </c>
      <c r="H61" s="45">
        <f t="shared" si="5"/>
        <v>2654.9520766773162</v>
      </c>
      <c r="I61" s="43">
        <f t="shared" si="6"/>
        <v>426.15384615384613</v>
      </c>
      <c r="J61" s="44">
        <f t="shared" si="7"/>
        <v>443.91025641025641</v>
      </c>
      <c r="K61" s="44">
        <f t="shared" si="8"/>
        <v>449.18918918918916</v>
      </c>
      <c r="L61" s="44">
        <f t="shared" si="9"/>
        <v>450.16251354279524</v>
      </c>
      <c r="M61" s="46">
        <f t="shared" si="10"/>
        <v>475.67258156840296</v>
      </c>
      <c r="N61" s="43">
        <f t="shared" si="11"/>
        <v>713.6634230108757</v>
      </c>
      <c r="O61" s="46">
        <f t="shared" si="12"/>
        <v>951.55123068116768</v>
      </c>
      <c r="P61" s="43">
        <f t="shared" si="13"/>
        <v>675.39003250270855</v>
      </c>
      <c r="Q61" s="46">
        <f t="shared" si="14"/>
        <v>900.5200433369447</v>
      </c>
      <c r="R61" s="47">
        <f t="shared" si="15"/>
        <v>673.92972972972973</v>
      </c>
      <c r="S61" s="45">
        <f t="shared" si="16"/>
        <v>898.57297297297293</v>
      </c>
      <c r="T61" s="43">
        <f t="shared" si="17"/>
        <v>666.00961538461547</v>
      </c>
      <c r="U61" s="46">
        <f t="shared" si="18"/>
        <v>888.01282051282055</v>
      </c>
      <c r="V61" s="47">
        <f t="shared" si="19"/>
        <v>647.67272727272734</v>
      </c>
      <c r="W61" s="46">
        <f t="shared" si="20"/>
        <v>863.56363636363642</v>
      </c>
      <c r="X61" s="43">
        <f t="shared" si="21"/>
        <v>639.36923076923074</v>
      </c>
      <c r="Y61" s="46">
        <f t="shared" si="22"/>
        <v>852.49230769230769</v>
      </c>
      <c r="Z61" s="48">
        <f t="shared" si="23"/>
        <v>568.32820512820513</v>
      </c>
    </row>
    <row r="62" spans="1:26" s="2" customFormat="1" x14ac:dyDescent="0.25">
      <c r="A62" s="40">
        <v>56</v>
      </c>
      <c r="B62" s="41">
        <v>849900</v>
      </c>
      <c r="C62" s="42">
        <f t="shared" si="0"/>
        <v>70825</v>
      </c>
      <c r="D62" s="43">
        <f t="shared" si="1"/>
        <v>3256.32183908046</v>
      </c>
      <c r="E62" s="44">
        <f t="shared" si="2"/>
        <v>3219.318181818182</v>
      </c>
      <c r="F62" s="45">
        <f t="shared" si="3"/>
        <v>2961.3240418118467</v>
      </c>
      <c r="G62" s="45">
        <f t="shared" si="4"/>
        <v>2724.0384615384614</v>
      </c>
      <c r="H62" s="45">
        <f t="shared" si="5"/>
        <v>2715.3354632587861</v>
      </c>
      <c r="I62" s="43">
        <f t="shared" si="6"/>
        <v>435.84615384615387</v>
      </c>
      <c r="J62" s="44">
        <f t="shared" si="7"/>
        <v>454.00641025641028</v>
      </c>
      <c r="K62" s="44">
        <f t="shared" si="8"/>
        <v>459.40540540540542</v>
      </c>
      <c r="L62" s="44">
        <f t="shared" si="9"/>
        <v>460.40086673889493</v>
      </c>
      <c r="M62" s="46">
        <f t="shared" si="10"/>
        <v>486.49112764739556</v>
      </c>
      <c r="N62" s="43">
        <f t="shared" si="11"/>
        <v>729.89124212936463</v>
      </c>
      <c r="O62" s="46">
        <f t="shared" si="12"/>
        <v>973.18832283915287</v>
      </c>
      <c r="P62" s="43">
        <f t="shared" si="13"/>
        <v>690.74756229685806</v>
      </c>
      <c r="Q62" s="46">
        <f t="shared" si="14"/>
        <v>920.99674972914408</v>
      </c>
      <c r="R62" s="47">
        <f t="shared" si="15"/>
        <v>689.25405405405411</v>
      </c>
      <c r="S62" s="45">
        <f t="shared" si="16"/>
        <v>919.00540540540544</v>
      </c>
      <c r="T62" s="43">
        <f t="shared" si="17"/>
        <v>681.15384615384619</v>
      </c>
      <c r="U62" s="46">
        <f t="shared" si="18"/>
        <v>908.20512820512818</v>
      </c>
      <c r="V62" s="47">
        <f t="shared" si="19"/>
        <v>662.40000000000009</v>
      </c>
      <c r="W62" s="46">
        <f t="shared" si="20"/>
        <v>883.2</v>
      </c>
      <c r="X62" s="43">
        <f t="shared" si="21"/>
        <v>653.90769230769229</v>
      </c>
      <c r="Y62" s="46">
        <f t="shared" si="22"/>
        <v>871.87692307692305</v>
      </c>
      <c r="Z62" s="48">
        <f t="shared" si="23"/>
        <v>581.25128205128203</v>
      </c>
    </row>
    <row r="63" spans="1:26" s="2" customFormat="1" x14ac:dyDescent="0.25">
      <c r="A63" s="40">
        <v>57</v>
      </c>
      <c r="B63" s="41">
        <v>865900</v>
      </c>
      <c r="C63" s="42">
        <f t="shared" si="0"/>
        <v>72158.333333333328</v>
      </c>
      <c r="D63" s="43">
        <f t="shared" si="1"/>
        <v>3317.6245210727971</v>
      </c>
      <c r="E63" s="44">
        <f t="shared" si="2"/>
        <v>3279.9242424242425</v>
      </c>
      <c r="F63" s="45">
        <f t="shared" si="3"/>
        <v>3017.0731707317073</v>
      </c>
      <c r="G63" s="45">
        <f t="shared" si="4"/>
        <v>2775.3205128205127</v>
      </c>
      <c r="H63" s="45">
        <f t="shared" si="5"/>
        <v>2766.4536741214056</v>
      </c>
      <c r="I63" s="43">
        <f t="shared" si="6"/>
        <v>444.05128205128204</v>
      </c>
      <c r="J63" s="44">
        <f t="shared" si="7"/>
        <v>462.55341880341882</v>
      </c>
      <c r="K63" s="44">
        <f t="shared" si="8"/>
        <v>468.05405405405406</v>
      </c>
      <c r="L63" s="44">
        <f t="shared" si="9"/>
        <v>469.06825568797399</v>
      </c>
      <c r="M63" s="46">
        <f t="shared" si="10"/>
        <v>495.64968517458499</v>
      </c>
      <c r="N63" s="43">
        <f t="shared" si="11"/>
        <v>743.62907842014874</v>
      </c>
      <c r="O63" s="46">
        <f t="shared" si="12"/>
        <v>991.50543789353173</v>
      </c>
      <c r="P63" s="43">
        <f t="shared" si="13"/>
        <v>703.7486457204767</v>
      </c>
      <c r="Q63" s="46">
        <f t="shared" si="14"/>
        <v>938.33152762730231</v>
      </c>
      <c r="R63" s="47">
        <f t="shared" si="15"/>
        <v>702.22702702702702</v>
      </c>
      <c r="S63" s="45">
        <f t="shared" si="16"/>
        <v>936.30270270270273</v>
      </c>
      <c r="T63" s="43">
        <f t="shared" si="17"/>
        <v>693.97435897435889</v>
      </c>
      <c r="U63" s="46">
        <f t="shared" si="18"/>
        <v>925.29914529914527</v>
      </c>
      <c r="V63" s="47">
        <f>($B63+180)/1925*1.5</f>
        <v>674.86753246753244</v>
      </c>
      <c r="W63" s="46">
        <f>($B63+180)/1925*2</f>
        <v>899.82337662337659</v>
      </c>
      <c r="X63" s="43">
        <f t="shared" si="21"/>
        <v>666.21538461538466</v>
      </c>
      <c r="Y63" s="46">
        <f t="shared" si="22"/>
        <v>888.28717948717951</v>
      </c>
      <c r="Z63" s="48">
        <f t="shared" si="23"/>
        <v>592.19145299145305</v>
      </c>
    </row>
    <row r="64" spans="1:26" s="2" customFormat="1" x14ac:dyDescent="0.25">
      <c r="A64" s="40">
        <v>58</v>
      </c>
      <c r="B64" s="41">
        <v>882900</v>
      </c>
      <c r="C64" s="42">
        <f t="shared" si="0"/>
        <v>73575</v>
      </c>
      <c r="D64" s="43">
        <f t="shared" si="1"/>
        <v>3382.7586206896553</v>
      </c>
      <c r="E64" s="44">
        <f t="shared" si="2"/>
        <v>3344.318181818182</v>
      </c>
      <c r="F64" s="45">
        <f t="shared" si="3"/>
        <v>3076.306620209059</v>
      </c>
      <c r="G64" s="45">
        <f t="shared" si="4"/>
        <v>2829.8076923076924</v>
      </c>
      <c r="H64" s="45">
        <f t="shared" si="5"/>
        <v>2820.7667731629394</v>
      </c>
      <c r="I64" s="43">
        <f t="shared" si="6"/>
        <v>452.76923076923077</v>
      </c>
      <c r="J64" s="44">
        <f t="shared" si="7"/>
        <v>471.63461538461536</v>
      </c>
      <c r="K64" s="44">
        <f t="shared" si="8"/>
        <v>477.24324324324323</v>
      </c>
      <c r="L64" s="44">
        <f t="shared" si="9"/>
        <v>478.2773564463705</v>
      </c>
      <c r="M64" s="46">
        <f t="shared" si="10"/>
        <v>505.3806525472238</v>
      </c>
      <c r="N64" s="43">
        <f t="shared" si="11"/>
        <v>758.22552947910708</v>
      </c>
      <c r="O64" s="46">
        <f t="shared" si="12"/>
        <v>1010.9673726388094</v>
      </c>
      <c r="P64" s="43">
        <f t="shared" si="13"/>
        <v>717.56229685807148</v>
      </c>
      <c r="Q64" s="46">
        <f t="shared" si="14"/>
        <v>956.74972914409534</v>
      </c>
      <c r="R64" s="47">
        <f t="shared" si="15"/>
        <v>716.01081081081077</v>
      </c>
      <c r="S64" s="45">
        <f t="shared" si="16"/>
        <v>954.68108108108106</v>
      </c>
      <c r="T64" s="43">
        <f t="shared" si="17"/>
        <v>707.59615384615381</v>
      </c>
      <c r="U64" s="46">
        <f t="shared" si="18"/>
        <v>943.46153846153845</v>
      </c>
      <c r="V64" s="47">
        <f t="shared" si="19"/>
        <v>688.11428571428564</v>
      </c>
      <c r="W64" s="46">
        <f t="shared" si="20"/>
        <v>917.48571428571427</v>
      </c>
      <c r="X64" s="43">
        <f t="shared" si="21"/>
        <v>679.29230769230776</v>
      </c>
      <c r="Y64" s="46">
        <f t="shared" si="22"/>
        <v>905.72307692307697</v>
      </c>
      <c r="Z64" s="48">
        <f t="shared" si="23"/>
        <v>603.81538461538469</v>
      </c>
    </row>
    <row r="65" spans="1:26" s="2" customFormat="1" x14ac:dyDescent="0.25">
      <c r="A65" s="40">
        <v>59</v>
      </c>
      <c r="B65" s="41">
        <v>900300</v>
      </c>
      <c r="C65" s="42">
        <f t="shared" si="0"/>
        <v>75025</v>
      </c>
      <c r="D65" s="43">
        <f t="shared" si="1"/>
        <v>3449.4252873563219</v>
      </c>
      <c r="E65" s="44">
        <f t="shared" si="2"/>
        <v>3410.2272727272725</v>
      </c>
      <c r="F65" s="45">
        <f t="shared" si="3"/>
        <v>3136.9337979094075</v>
      </c>
      <c r="G65" s="45">
        <f t="shared" si="4"/>
        <v>2885.5769230769229</v>
      </c>
      <c r="H65" s="45">
        <f t="shared" si="5"/>
        <v>2876.3578274760384</v>
      </c>
      <c r="I65" s="43">
        <f t="shared" si="6"/>
        <v>461.69230769230768</v>
      </c>
      <c r="J65" s="44">
        <f t="shared" si="7"/>
        <v>480.92948717948718</v>
      </c>
      <c r="K65" s="44">
        <f t="shared" si="8"/>
        <v>486.64864864864865</v>
      </c>
      <c r="L65" s="44">
        <f t="shared" si="9"/>
        <v>487.70314192849406</v>
      </c>
      <c r="M65" s="46">
        <f t="shared" si="10"/>
        <v>515.34058385804235</v>
      </c>
      <c r="N65" s="43">
        <f t="shared" si="11"/>
        <v>773.16542644533479</v>
      </c>
      <c r="O65" s="46">
        <f t="shared" si="12"/>
        <v>1030.8872352604465</v>
      </c>
      <c r="P65" s="43">
        <f t="shared" si="13"/>
        <v>731.70097508125673</v>
      </c>
      <c r="Q65" s="46">
        <f t="shared" si="14"/>
        <v>975.60130010834234</v>
      </c>
      <c r="R65" s="47">
        <f t="shared" si="15"/>
        <v>730.11891891891889</v>
      </c>
      <c r="S65" s="45">
        <f t="shared" si="16"/>
        <v>973.4918918918919</v>
      </c>
      <c r="T65" s="43">
        <f t="shared" si="17"/>
        <v>721.53846153846155</v>
      </c>
      <c r="U65" s="46">
        <f t="shared" si="18"/>
        <v>962.0512820512821</v>
      </c>
      <c r="V65" s="47">
        <f t="shared" si="19"/>
        <v>701.67272727272734</v>
      </c>
      <c r="W65" s="46">
        <f t="shared" si="20"/>
        <v>935.56363636363642</v>
      </c>
      <c r="X65" s="43">
        <f t="shared" si="21"/>
        <v>692.67692307692312</v>
      </c>
      <c r="Y65" s="46">
        <f t="shared" si="22"/>
        <v>923.56923076923078</v>
      </c>
      <c r="Z65" s="48">
        <f t="shared" si="23"/>
        <v>615.71282051282049</v>
      </c>
    </row>
    <row r="66" spans="1:26" s="2" customFormat="1" x14ac:dyDescent="0.25">
      <c r="A66" s="40">
        <v>60</v>
      </c>
      <c r="B66" s="41">
        <v>918800</v>
      </c>
      <c r="C66" s="42">
        <f t="shared" si="0"/>
        <v>76566.666666666672</v>
      </c>
      <c r="D66" s="43">
        <f t="shared" si="1"/>
        <v>3520.3065134099616</v>
      </c>
      <c r="E66" s="44">
        <f t="shared" si="2"/>
        <v>3480.3030303030305</v>
      </c>
      <c r="F66" s="45">
        <f t="shared" si="3"/>
        <v>3201.3937282229967</v>
      </c>
      <c r="G66" s="45">
        <f t="shared" si="4"/>
        <v>2944.8717948717949</v>
      </c>
      <c r="H66" s="45">
        <f t="shared" si="5"/>
        <v>2935.4632587859423</v>
      </c>
      <c r="I66" s="43">
        <f t="shared" si="6"/>
        <v>471.17948717948718</v>
      </c>
      <c r="J66" s="44">
        <f t="shared" si="7"/>
        <v>490.81196581196582</v>
      </c>
      <c r="K66" s="44">
        <f t="shared" si="8"/>
        <v>496.64864864864865</v>
      </c>
      <c r="L66" s="44">
        <f t="shared" si="9"/>
        <v>497.72481040086672</v>
      </c>
      <c r="M66" s="46">
        <f t="shared" si="10"/>
        <v>525.93016599885516</v>
      </c>
      <c r="N66" s="43">
        <f t="shared" si="11"/>
        <v>789.04979965655411</v>
      </c>
      <c r="O66" s="46">
        <f t="shared" si="12"/>
        <v>1052.0663995420721</v>
      </c>
      <c r="P66" s="43">
        <f t="shared" si="13"/>
        <v>746.73347778981588</v>
      </c>
      <c r="Q66" s="46">
        <f t="shared" si="14"/>
        <v>995.64463705308776</v>
      </c>
      <c r="R66" s="47">
        <f t="shared" si="15"/>
        <v>745.11891891891889</v>
      </c>
      <c r="S66" s="45">
        <f t="shared" si="16"/>
        <v>993.4918918918919</v>
      </c>
      <c r="T66" s="43">
        <f t="shared" si="17"/>
        <v>736.36217948717945</v>
      </c>
      <c r="U66" s="46">
        <f t="shared" si="18"/>
        <v>981.81623931623926</v>
      </c>
      <c r="V66" s="47">
        <f t="shared" si="19"/>
        <v>716.08831168831171</v>
      </c>
      <c r="W66" s="46">
        <f t="shared" si="20"/>
        <v>954.78441558441557</v>
      </c>
      <c r="X66" s="43">
        <f t="shared" si="21"/>
        <v>706.90769230769229</v>
      </c>
      <c r="Y66" s="46">
        <f t="shared" si="22"/>
        <v>942.54358974358979</v>
      </c>
      <c r="Z66" s="48">
        <f t="shared" si="23"/>
        <v>628.36239316239323</v>
      </c>
    </row>
    <row r="67" spans="1:26" s="2" customFormat="1" x14ac:dyDescent="0.25">
      <c r="A67" s="40">
        <v>61</v>
      </c>
      <c r="B67" s="41">
        <v>936700</v>
      </c>
      <c r="C67" s="42">
        <f t="shared" si="0"/>
        <v>78058.333333333328</v>
      </c>
      <c r="D67" s="43">
        <f t="shared" si="1"/>
        <v>3588.8888888888887</v>
      </c>
      <c r="E67" s="44">
        <f t="shared" si="2"/>
        <v>3548.1060606060605</v>
      </c>
      <c r="F67" s="45">
        <f t="shared" si="3"/>
        <v>3263.7630662020906</v>
      </c>
      <c r="G67" s="45">
        <f t="shared" si="4"/>
        <v>3002.2435897435898</v>
      </c>
      <c r="H67" s="45">
        <f t="shared" si="5"/>
        <v>2992.6517571884983</v>
      </c>
      <c r="I67" s="43">
        <f t="shared" si="6"/>
        <v>480.35897435897436</v>
      </c>
      <c r="J67" s="44">
        <f t="shared" si="7"/>
        <v>500.37393162393164</v>
      </c>
      <c r="K67" s="44">
        <f t="shared" si="8"/>
        <v>506.32432432432432</v>
      </c>
      <c r="L67" s="44">
        <f t="shared" si="9"/>
        <v>507.42145178764895</v>
      </c>
      <c r="M67" s="46">
        <f t="shared" si="10"/>
        <v>536.17630223239837</v>
      </c>
      <c r="N67" s="43">
        <f t="shared" si="11"/>
        <v>804.41900400686882</v>
      </c>
      <c r="O67" s="46">
        <f t="shared" si="12"/>
        <v>1072.5586720091585</v>
      </c>
      <c r="P67" s="43">
        <f t="shared" si="13"/>
        <v>761.27843986998914</v>
      </c>
      <c r="Q67" s="46">
        <f t="shared" si="14"/>
        <v>1015.0379198266522</v>
      </c>
      <c r="R67" s="47">
        <f t="shared" si="15"/>
        <v>759.63243243243244</v>
      </c>
      <c r="S67" s="45">
        <f t="shared" si="16"/>
        <v>1012.8432432432433</v>
      </c>
      <c r="T67" s="43">
        <f t="shared" si="17"/>
        <v>750.70512820512818</v>
      </c>
      <c r="U67" s="46">
        <f t="shared" si="18"/>
        <v>1000.9401709401709</v>
      </c>
      <c r="V67" s="47">
        <f t="shared" si="19"/>
        <v>730.0363636363636</v>
      </c>
      <c r="W67" s="46">
        <f t="shared" si="20"/>
        <v>973.38181818181818</v>
      </c>
      <c r="X67" s="43">
        <f t="shared" si="21"/>
        <v>720.67692307692312</v>
      </c>
      <c r="Y67" s="46">
        <f t="shared" si="22"/>
        <v>960.90256410256416</v>
      </c>
      <c r="Z67" s="48">
        <f t="shared" si="23"/>
        <v>640.6017094017094</v>
      </c>
    </row>
    <row r="68" spans="1:26" s="2" customFormat="1" x14ac:dyDescent="0.25">
      <c r="A68" s="40">
        <v>62</v>
      </c>
      <c r="B68" s="41">
        <v>955400</v>
      </c>
      <c r="C68" s="42">
        <f t="shared" si="0"/>
        <v>79616.666666666672</v>
      </c>
      <c r="D68" s="43">
        <f t="shared" si="1"/>
        <v>3660.5363984674332</v>
      </c>
      <c r="E68" s="44">
        <f t="shared" si="2"/>
        <v>3618.939393939394</v>
      </c>
      <c r="F68" s="45">
        <f t="shared" si="3"/>
        <v>3328.9198606271775</v>
      </c>
      <c r="G68" s="45">
        <f t="shared" si="4"/>
        <v>3062.1794871794873</v>
      </c>
      <c r="H68" s="45">
        <f t="shared" si="5"/>
        <v>3052.3961661341855</v>
      </c>
      <c r="I68" s="43">
        <f t="shared" si="6"/>
        <v>489.94871794871796</v>
      </c>
      <c r="J68" s="44">
        <f t="shared" si="7"/>
        <v>510.36324786324786</v>
      </c>
      <c r="K68" s="44">
        <f t="shared" si="8"/>
        <v>516.43243243243239</v>
      </c>
      <c r="L68" s="44">
        <f t="shared" si="9"/>
        <v>517.55146262188521</v>
      </c>
      <c r="M68" s="46">
        <f t="shared" si="10"/>
        <v>546.88036634230104</v>
      </c>
      <c r="N68" s="43">
        <f t="shared" si="11"/>
        <v>820.47510017172294</v>
      </c>
      <c r="O68" s="46">
        <f t="shared" si="12"/>
        <v>1093.9668002289638</v>
      </c>
      <c r="P68" s="43">
        <f t="shared" si="13"/>
        <v>776.47345612134347</v>
      </c>
      <c r="Q68" s="46">
        <f t="shared" si="14"/>
        <v>1035.2979414951246</v>
      </c>
      <c r="R68" s="47">
        <f t="shared" si="15"/>
        <v>774.79459459459463</v>
      </c>
      <c r="S68" s="45">
        <f t="shared" si="16"/>
        <v>1033.0594594594595</v>
      </c>
      <c r="T68" s="43">
        <f t="shared" si="17"/>
        <v>765.68910256410254</v>
      </c>
      <c r="U68" s="46">
        <f t="shared" si="18"/>
        <v>1020.9188034188035</v>
      </c>
      <c r="V68" s="47">
        <f t="shared" si="19"/>
        <v>744.60779220779227</v>
      </c>
      <c r="W68" s="46">
        <f t="shared" si="20"/>
        <v>992.81038961038962</v>
      </c>
      <c r="X68" s="43">
        <f t="shared" si="21"/>
        <v>735.06153846153848</v>
      </c>
      <c r="Y68" s="46">
        <f t="shared" si="22"/>
        <v>980.08205128205134</v>
      </c>
      <c r="Z68" s="48">
        <f t="shared" si="23"/>
        <v>653.38803418803423</v>
      </c>
    </row>
    <row r="69" spans="1:26" s="2" customFormat="1" x14ac:dyDescent="0.25">
      <c r="A69" s="40">
        <v>63</v>
      </c>
      <c r="B69" s="41">
        <v>975000</v>
      </c>
      <c r="C69" s="42">
        <f t="shared" si="0"/>
        <v>81250</v>
      </c>
      <c r="D69" s="43">
        <f t="shared" si="1"/>
        <v>3735.632183908046</v>
      </c>
      <c r="E69" s="44">
        <f t="shared" si="2"/>
        <v>3693.181818181818</v>
      </c>
      <c r="F69" s="45">
        <f t="shared" si="3"/>
        <v>3397.212543554007</v>
      </c>
      <c r="G69" s="45">
        <f t="shared" si="4"/>
        <v>3125</v>
      </c>
      <c r="H69" s="45">
        <f t="shared" si="5"/>
        <v>3115.0159744408948</v>
      </c>
      <c r="I69" s="43">
        <f t="shared" si="6"/>
        <v>500</v>
      </c>
      <c r="J69" s="44">
        <f t="shared" si="7"/>
        <v>520.83333333333337</v>
      </c>
      <c r="K69" s="44">
        <f t="shared" si="8"/>
        <v>527.02702702702697</v>
      </c>
      <c r="L69" s="44">
        <f t="shared" si="9"/>
        <v>528.16901408450701</v>
      </c>
      <c r="M69" s="46">
        <f t="shared" si="10"/>
        <v>558.09959931310823</v>
      </c>
      <c r="N69" s="43">
        <f t="shared" si="11"/>
        <v>837.30394962793366</v>
      </c>
      <c r="O69" s="46">
        <f t="shared" si="12"/>
        <v>1116.4052661705782</v>
      </c>
      <c r="P69" s="43">
        <f t="shared" si="13"/>
        <v>792.39978331527641</v>
      </c>
      <c r="Q69" s="46">
        <f t="shared" si="14"/>
        <v>1056.5330444203685</v>
      </c>
      <c r="R69" s="47">
        <f t="shared" si="15"/>
        <v>790.6864864864865</v>
      </c>
      <c r="S69" s="45">
        <f t="shared" si="16"/>
        <v>1054.2486486486487</v>
      </c>
      <c r="T69" s="43">
        <f t="shared" si="17"/>
        <v>781.39423076923072</v>
      </c>
      <c r="U69" s="46">
        <f t="shared" si="18"/>
        <v>1041.8589743589744</v>
      </c>
      <c r="V69" s="47">
        <f t="shared" si="19"/>
        <v>759.88051948051952</v>
      </c>
      <c r="W69" s="46">
        <f t="shared" si="20"/>
        <v>1013.174025974026</v>
      </c>
      <c r="X69" s="43">
        <f t="shared" si="21"/>
        <v>750.13846153846157</v>
      </c>
      <c r="Y69" s="46">
        <f t="shared" si="22"/>
        <v>1000.1846153846154</v>
      </c>
      <c r="Z69" s="48">
        <f t="shared" si="23"/>
        <v>666.78974358974358</v>
      </c>
    </row>
    <row r="70" spans="1:26" s="2" customFormat="1" x14ac:dyDescent="0.25">
      <c r="A70" s="40">
        <v>64</v>
      </c>
      <c r="B70" s="41">
        <v>992600</v>
      </c>
      <c r="C70" s="42">
        <f t="shared" si="0"/>
        <v>82716.666666666672</v>
      </c>
      <c r="D70" s="43">
        <f t="shared" si="1"/>
        <v>3803.0651340996169</v>
      </c>
      <c r="E70" s="44">
        <f t="shared" si="2"/>
        <v>3759.848484848485</v>
      </c>
      <c r="F70" s="45">
        <f t="shared" si="3"/>
        <v>3458.5365853658536</v>
      </c>
      <c r="G70" s="45">
        <f t="shared" si="4"/>
        <v>3181.4102564102564</v>
      </c>
      <c r="H70" s="45">
        <f t="shared" si="5"/>
        <v>3171.2460063897765</v>
      </c>
      <c r="I70" s="43">
        <f t="shared" si="6"/>
        <v>509.02564102564105</v>
      </c>
      <c r="J70" s="44">
        <f t="shared" si="7"/>
        <v>530.23504273504273</v>
      </c>
      <c r="K70" s="44">
        <f t="shared" si="8"/>
        <v>536.54054054054052</v>
      </c>
      <c r="L70" s="44">
        <f t="shared" si="9"/>
        <v>537.70314192849401</v>
      </c>
      <c r="M70" s="46">
        <f t="shared" si="10"/>
        <v>568.17401259301664</v>
      </c>
      <c r="N70" s="43">
        <f t="shared" si="11"/>
        <v>852.41556954779628</v>
      </c>
      <c r="O70" s="46">
        <f t="shared" si="12"/>
        <v>1136.554092730395</v>
      </c>
      <c r="P70" s="43">
        <f t="shared" si="13"/>
        <v>806.70097508125684</v>
      </c>
      <c r="Q70" s="46">
        <f t="shared" si="14"/>
        <v>1075.6013001083425</v>
      </c>
      <c r="R70" s="47">
        <f t="shared" si="15"/>
        <v>804.95675675675682</v>
      </c>
      <c r="S70" s="45">
        <f t="shared" si="16"/>
        <v>1073.2756756756758</v>
      </c>
      <c r="T70" s="43">
        <f t="shared" si="17"/>
        <v>795.4967948717948</v>
      </c>
      <c r="U70" s="46">
        <f t="shared" si="18"/>
        <v>1060.6623931623931</v>
      </c>
      <c r="V70" s="47">
        <f t="shared" si="19"/>
        <v>773.5948051948053</v>
      </c>
      <c r="W70" s="46">
        <f t="shared" si="20"/>
        <v>1031.4597402597403</v>
      </c>
      <c r="X70" s="43">
        <f t="shared" si="21"/>
        <v>763.676923076923</v>
      </c>
      <c r="Y70" s="46">
        <f t="shared" si="22"/>
        <v>1018.2358974358974</v>
      </c>
      <c r="Z70" s="48">
        <f t="shared" si="23"/>
        <v>678.82393162393157</v>
      </c>
    </row>
    <row r="71" spans="1:26" s="2" customFormat="1" x14ac:dyDescent="0.25">
      <c r="A71" s="40">
        <v>65</v>
      </c>
      <c r="B71" s="41">
        <v>1012600</v>
      </c>
      <c r="C71" s="42">
        <f t="shared" si="0"/>
        <v>84383.333333333328</v>
      </c>
      <c r="D71" s="43">
        <f t="shared" si="1"/>
        <v>3879.6934865900384</v>
      </c>
      <c r="E71" s="44">
        <f t="shared" si="2"/>
        <v>3835.6060606060605</v>
      </c>
      <c r="F71" s="45">
        <f t="shared" si="3"/>
        <v>3528.2229965156794</v>
      </c>
      <c r="G71" s="45">
        <f t="shared" si="4"/>
        <v>3245.5128205128203</v>
      </c>
      <c r="H71" s="45">
        <f t="shared" si="5"/>
        <v>3235.1437699680509</v>
      </c>
      <c r="I71" s="43">
        <f t="shared" si="6"/>
        <v>519.28205128205127</v>
      </c>
      <c r="J71" s="44">
        <f t="shared" si="7"/>
        <v>540.91880341880346</v>
      </c>
      <c r="K71" s="44">
        <f t="shared" si="8"/>
        <v>547.35135135135135</v>
      </c>
      <c r="L71" s="44">
        <f t="shared" si="9"/>
        <v>548.53737811484291</v>
      </c>
      <c r="M71" s="46">
        <f t="shared" si="10"/>
        <v>579.62220950200344</v>
      </c>
      <c r="N71" s="43">
        <f t="shared" si="11"/>
        <v>869.58786491127648</v>
      </c>
      <c r="O71" s="46">
        <f t="shared" si="12"/>
        <v>1159.4504865483686</v>
      </c>
      <c r="P71" s="43">
        <f t="shared" si="13"/>
        <v>822.95232936078003</v>
      </c>
      <c r="Q71" s="46">
        <f t="shared" si="14"/>
        <v>1097.26977248104</v>
      </c>
      <c r="R71" s="47">
        <f>($B71+180)/1850*1.5</f>
        <v>821.17297297297296</v>
      </c>
      <c r="S71" s="45">
        <f t="shared" si="16"/>
        <v>1094.8972972972972</v>
      </c>
      <c r="T71" s="43">
        <f t="shared" si="17"/>
        <v>811.52243589743591</v>
      </c>
      <c r="U71" s="46">
        <f t="shared" si="18"/>
        <v>1082.0299145299145</v>
      </c>
      <c r="V71" s="47">
        <f t="shared" si="19"/>
        <v>789.17922077922071</v>
      </c>
      <c r="W71" s="46">
        <f t="shared" si="20"/>
        <v>1052.238961038961</v>
      </c>
      <c r="X71" s="43">
        <f t="shared" si="21"/>
        <v>779.06153846153848</v>
      </c>
      <c r="Y71" s="46">
        <f t="shared" si="22"/>
        <v>1038.748717948718</v>
      </c>
      <c r="Z71" s="48">
        <f t="shared" si="23"/>
        <v>692.49914529914531</v>
      </c>
    </row>
    <row r="72" spans="1:26" s="2" customFormat="1" x14ac:dyDescent="0.25">
      <c r="A72" s="40">
        <v>66</v>
      </c>
      <c r="B72" s="41">
        <v>1032700</v>
      </c>
      <c r="C72" s="42">
        <f t="shared" ref="C72:C86" si="24">B72/12</f>
        <v>86058.333333333328</v>
      </c>
      <c r="D72" s="43">
        <f t="shared" ref="D72:D86" si="25">B72/261</f>
        <v>3956.7049808429119</v>
      </c>
      <c r="E72" s="44">
        <f t="shared" ref="E72:E86" si="26">B72/264</f>
        <v>3911.742424242424</v>
      </c>
      <c r="F72" s="45">
        <f t="shared" ref="F72:F86" si="27">B72/287</f>
        <v>3598.2578397212542</v>
      </c>
      <c r="G72" s="45">
        <f t="shared" ref="G72:G86" si="28">B72/312</f>
        <v>3309.9358974358975</v>
      </c>
      <c r="H72" s="45">
        <f t="shared" ref="H72:H86" si="29">B72/313</f>
        <v>3299.3610223642172</v>
      </c>
      <c r="I72" s="43">
        <f t="shared" ref="I72:I86" si="30">$B72/1950</f>
        <v>529.58974358974353</v>
      </c>
      <c r="J72" s="44">
        <f t="shared" ref="J72:J86" si="31">$B72/1872</f>
        <v>551.65598290598291</v>
      </c>
      <c r="K72" s="44">
        <f t="shared" ref="K72:K86" si="32">$B72/1850</f>
        <v>558.21621621621625</v>
      </c>
      <c r="L72" s="44">
        <f t="shared" ref="L72:L86" si="33">$B72/1846</f>
        <v>559.4257854821235</v>
      </c>
      <c r="M72" s="46">
        <f t="shared" ref="M72:M86" si="34">$B72/1747</f>
        <v>591.12764739553518</v>
      </c>
      <c r="N72" s="43">
        <f t="shared" ref="N72:N86" si="35">(B72+180)/1747*1.5</f>
        <v>886.84602175157409</v>
      </c>
      <c r="O72" s="46">
        <f t="shared" ref="O72:O86" si="36">(B72+180)/1747*2</f>
        <v>1182.4613623354321</v>
      </c>
      <c r="P72" s="43">
        <f t="shared" ref="P72:P86" si="37">(B72+180)/1846*1.5</f>
        <v>839.28494041170097</v>
      </c>
      <c r="Q72" s="46">
        <f t="shared" ref="Q72:Q86" si="38">(B72+180)/1846*2</f>
        <v>1119.0465872156012</v>
      </c>
      <c r="R72" s="47">
        <f t="shared" ref="R72:R86" si="39">($B72+180)/1850*1.5</f>
        <v>837.47027027027025</v>
      </c>
      <c r="S72" s="45">
        <f t="shared" ref="S72:S86" si="40">($B72+180)/1850*2</f>
        <v>1116.627027027027</v>
      </c>
      <c r="T72" s="43">
        <f t="shared" ref="T72:T86" si="41">(B72+180)/1872*1.5</f>
        <v>827.62820512820508</v>
      </c>
      <c r="U72" s="46">
        <f t="shared" ref="U72:U86" si="42">(B72+180)/1872*2</f>
        <v>1103.5042735042734</v>
      </c>
      <c r="V72" s="47">
        <f t="shared" ref="V72:V86" si="43">($B72+180)/1925*1.5</f>
        <v>804.8415584415585</v>
      </c>
      <c r="W72" s="46">
        <f t="shared" ref="W72:W86" si="44">($B72+180)/1925*2</f>
        <v>1073.122077922078</v>
      </c>
      <c r="X72" s="43">
        <f t="shared" ref="X72:X86" si="45">($B72+180)/1950*1.5</f>
        <v>794.52307692307681</v>
      </c>
      <c r="Y72" s="46">
        <f t="shared" ref="Y72:Y86" si="46">($B72+180)/1950*2</f>
        <v>1059.3641025641025</v>
      </c>
      <c r="Z72" s="48">
        <f t="shared" ref="Z72:Z86" si="47">(($B72+180)/1950)/3*4</f>
        <v>706.24273504273503</v>
      </c>
    </row>
    <row r="73" spans="1:26" s="2" customFormat="1" x14ac:dyDescent="0.25">
      <c r="A73" s="40">
        <v>67</v>
      </c>
      <c r="B73" s="41">
        <v>1052800</v>
      </c>
      <c r="C73" s="42">
        <f t="shared" si="24"/>
        <v>87733.333333333328</v>
      </c>
      <c r="D73" s="43">
        <f t="shared" si="25"/>
        <v>4033.7164750957854</v>
      </c>
      <c r="E73" s="44">
        <f t="shared" si="26"/>
        <v>3987.878787878788</v>
      </c>
      <c r="F73" s="45">
        <f t="shared" si="27"/>
        <v>3668.2926829268295</v>
      </c>
      <c r="G73" s="45">
        <f t="shared" si="28"/>
        <v>3374.3589743589741</v>
      </c>
      <c r="H73" s="45">
        <f t="shared" si="29"/>
        <v>3363.5782747603835</v>
      </c>
      <c r="I73" s="43">
        <f t="shared" si="30"/>
        <v>539.89743589743591</v>
      </c>
      <c r="J73" s="44">
        <f t="shared" si="31"/>
        <v>562.39316239316236</v>
      </c>
      <c r="K73" s="44">
        <f t="shared" si="32"/>
        <v>569.08108108108104</v>
      </c>
      <c r="L73" s="44">
        <f t="shared" si="33"/>
        <v>570.31419284940409</v>
      </c>
      <c r="M73" s="46">
        <f t="shared" si="34"/>
        <v>602.63308528906703</v>
      </c>
      <c r="N73" s="43">
        <f t="shared" si="35"/>
        <v>904.10417859187191</v>
      </c>
      <c r="O73" s="46">
        <f t="shared" si="36"/>
        <v>1205.4722381224958</v>
      </c>
      <c r="P73" s="43">
        <f t="shared" si="37"/>
        <v>855.6175514626218</v>
      </c>
      <c r="Q73" s="46">
        <f t="shared" si="38"/>
        <v>1140.8234019501624</v>
      </c>
      <c r="R73" s="47">
        <f t="shared" si="39"/>
        <v>853.76756756756754</v>
      </c>
      <c r="S73" s="45">
        <f t="shared" si="40"/>
        <v>1138.3567567567568</v>
      </c>
      <c r="T73" s="43">
        <f t="shared" si="41"/>
        <v>843.73397435897436</v>
      </c>
      <c r="U73" s="46">
        <f t="shared" si="42"/>
        <v>1124.9786324786326</v>
      </c>
      <c r="V73" s="47">
        <f t="shared" si="43"/>
        <v>820.50389610389607</v>
      </c>
      <c r="W73" s="46">
        <f t="shared" si="44"/>
        <v>1094.0051948051948</v>
      </c>
      <c r="X73" s="43">
        <f t="shared" si="45"/>
        <v>809.98461538461538</v>
      </c>
      <c r="Y73" s="46">
        <f t="shared" si="46"/>
        <v>1079.9794871794873</v>
      </c>
      <c r="Z73" s="48">
        <f t="shared" si="47"/>
        <v>719.98632478632487</v>
      </c>
    </row>
    <row r="74" spans="1:26" s="2" customFormat="1" x14ac:dyDescent="0.25">
      <c r="A74" s="40">
        <v>68</v>
      </c>
      <c r="B74" s="41">
        <v>1073700</v>
      </c>
      <c r="C74" s="42">
        <f t="shared" si="24"/>
        <v>89475</v>
      </c>
      <c r="D74" s="43">
        <f t="shared" si="25"/>
        <v>4113.7931034482763</v>
      </c>
      <c r="E74" s="44">
        <f t="shared" si="26"/>
        <v>4067.0454545454545</v>
      </c>
      <c r="F74" s="45">
        <f t="shared" si="27"/>
        <v>3741.1149825783973</v>
      </c>
      <c r="G74" s="45">
        <f t="shared" si="28"/>
        <v>3441.3461538461538</v>
      </c>
      <c r="H74" s="45">
        <f t="shared" si="29"/>
        <v>3430.3514376996804</v>
      </c>
      <c r="I74" s="43">
        <f t="shared" si="30"/>
        <v>550.61538461538464</v>
      </c>
      <c r="J74" s="44">
        <f t="shared" si="31"/>
        <v>573.55769230769226</v>
      </c>
      <c r="K74" s="44">
        <f t="shared" si="32"/>
        <v>580.37837837837833</v>
      </c>
      <c r="L74" s="44">
        <f t="shared" si="33"/>
        <v>581.63596966413866</v>
      </c>
      <c r="M74" s="46">
        <f t="shared" si="34"/>
        <v>614.59645105895822</v>
      </c>
      <c r="N74" s="43">
        <f t="shared" si="35"/>
        <v>922.0492272467086</v>
      </c>
      <c r="O74" s="46">
        <f t="shared" si="36"/>
        <v>1229.3989696622782</v>
      </c>
      <c r="P74" s="43">
        <f t="shared" si="37"/>
        <v>872.60021668472359</v>
      </c>
      <c r="Q74" s="46">
        <f t="shared" si="38"/>
        <v>1163.4669555796315</v>
      </c>
      <c r="R74" s="47">
        <f t="shared" si="39"/>
        <v>870.71351351351359</v>
      </c>
      <c r="S74" s="45">
        <f t="shared" si="40"/>
        <v>1160.9513513513514</v>
      </c>
      <c r="T74" s="43">
        <f t="shared" si="41"/>
        <v>860.48076923076928</v>
      </c>
      <c r="U74" s="46">
        <f t="shared" si="42"/>
        <v>1147.3076923076924</v>
      </c>
      <c r="V74" s="47">
        <f t="shared" si="43"/>
        <v>836.78961038961052</v>
      </c>
      <c r="W74" s="46">
        <f t="shared" si="44"/>
        <v>1115.7194805194806</v>
      </c>
      <c r="X74" s="43">
        <f t="shared" si="45"/>
        <v>826.06153846153848</v>
      </c>
      <c r="Y74" s="46">
        <f t="shared" si="46"/>
        <v>1101.4153846153847</v>
      </c>
      <c r="Z74" s="48">
        <f t="shared" si="47"/>
        <v>734.27692307692314</v>
      </c>
    </row>
    <row r="75" spans="1:26" s="2" customFormat="1" x14ac:dyDescent="0.25">
      <c r="A75" s="40">
        <v>69</v>
      </c>
      <c r="B75" s="41">
        <v>1094800</v>
      </c>
      <c r="C75" s="42">
        <f t="shared" si="24"/>
        <v>91233.333333333328</v>
      </c>
      <c r="D75" s="43">
        <f t="shared" si="25"/>
        <v>4194.6360153256701</v>
      </c>
      <c r="E75" s="44">
        <f t="shared" si="26"/>
        <v>4146.969696969697</v>
      </c>
      <c r="F75" s="45">
        <f t="shared" si="27"/>
        <v>3814.6341463414633</v>
      </c>
      <c r="G75" s="45">
        <f t="shared" si="28"/>
        <v>3508.9743589743589</v>
      </c>
      <c r="H75" s="45">
        <f t="shared" si="29"/>
        <v>3497.7635782747602</v>
      </c>
      <c r="I75" s="43">
        <f t="shared" si="30"/>
        <v>561.43589743589746</v>
      </c>
      <c r="J75" s="44">
        <f t="shared" si="31"/>
        <v>584.82905982905982</v>
      </c>
      <c r="K75" s="44">
        <f t="shared" si="32"/>
        <v>591.78378378378375</v>
      </c>
      <c r="L75" s="44">
        <f t="shared" si="33"/>
        <v>593.06608884073671</v>
      </c>
      <c r="M75" s="46">
        <f t="shared" si="34"/>
        <v>626.67429879793929</v>
      </c>
      <c r="N75" s="43">
        <f t="shared" si="35"/>
        <v>940.16599885518031</v>
      </c>
      <c r="O75" s="46">
        <f t="shared" si="36"/>
        <v>1253.5546651402403</v>
      </c>
      <c r="P75" s="43">
        <f t="shared" si="37"/>
        <v>889.74539544962067</v>
      </c>
      <c r="Q75" s="46">
        <f t="shared" si="38"/>
        <v>1186.3271939328276</v>
      </c>
      <c r="R75" s="47">
        <f t="shared" si="39"/>
        <v>887.82162162162172</v>
      </c>
      <c r="S75" s="45">
        <f t="shared" si="40"/>
        <v>1183.7621621621622</v>
      </c>
      <c r="T75" s="43">
        <f t="shared" si="41"/>
        <v>877.38782051282044</v>
      </c>
      <c r="U75" s="46">
        <f t="shared" si="42"/>
        <v>1169.8504273504273</v>
      </c>
      <c r="V75" s="47">
        <f t="shared" si="43"/>
        <v>853.23116883116882</v>
      </c>
      <c r="W75" s="46">
        <f t="shared" si="44"/>
        <v>1137.6415584415583</v>
      </c>
      <c r="X75" s="43">
        <f t="shared" si="45"/>
        <v>842.29230769230776</v>
      </c>
      <c r="Y75" s="46">
        <f t="shared" si="46"/>
        <v>1123.0564102564103</v>
      </c>
      <c r="Z75" s="48">
        <f t="shared" si="47"/>
        <v>748.7042735042736</v>
      </c>
    </row>
    <row r="76" spans="1:26" s="2" customFormat="1" x14ac:dyDescent="0.25">
      <c r="A76" s="40">
        <v>70</v>
      </c>
      <c r="B76" s="41">
        <v>1116200</v>
      </c>
      <c r="C76" s="42">
        <f t="shared" si="24"/>
        <v>93016.666666666672</v>
      </c>
      <c r="D76" s="43">
        <f t="shared" si="25"/>
        <v>4276.6283524904211</v>
      </c>
      <c r="E76" s="44">
        <f t="shared" si="26"/>
        <v>4228.030303030303</v>
      </c>
      <c r="F76" s="45">
        <f t="shared" si="27"/>
        <v>3889.198606271777</v>
      </c>
      <c r="G76" s="45">
        <f t="shared" si="28"/>
        <v>3577.5641025641025</v>
      </c>
      <c r="H76" s="45">
        <f t="shared" si="29"/>
        <v>3566.1341853035142</v>
      </c>
      <c r="I76" s="43">
        <f t="shared" si="30"/>
        <v>572.41025641025647</v>
      </c>
      <c r="J76" s="44">
        <f t="shared" si="31"/>
        <v>596.26068376068372</v>
      </c>
      <c r="K76" s="44">
        <f t="shared" si="32"/>
        <v>603.35135135135135</v>
      </c>
      <c r="L76" s="44">
        <f t="shared" si="33"/>
        <v>604.65872156013006</v>
      </c>
      <c r="M76" s="46">
        <f t="shared" si="34"/>
        <v>638.92386949055526</v>
      </c>
      <c r="N76" s="43">
        <f t="shared" si="35"/>
        <v>958.54035489410421</v>
      </c>
      <c r="O76" s="46">
        <f t="shared" si="36"/>
        <v>1278.0538065254723</v>
      </c>
      <c r="P76" s="43">
        <f t="shared" si="37"/>
        <v>907.1343445287107</v>
      </c>
      <c r="Q76" s="46">
        <f t="shared" si="38"/>
        <v>1209.5124593716143</v>
      </c>
      <c r="R76" s="47">
        <f t="shared" si="39"/>
        <v>905.17297297297296</v>
      </c>
      <c r="S76" s="45">
        <f t="shared" si="40"/>
        <v>1206.8972972972972</v>
      </c>
      <c r="T76" s="43">
        <f t="shared" si="41"/>
        <v>894.53525641025647</v>
      </c>
      <c r="U76" s="46">
        <f t="shared" si="42"/>
        <v>1192.7136752136753</v>
      </c>
      <c r="V76" s="47">
        <f t="shared" si="43"/>
        <v>869.90649350649346</v>
      </c>
      <c r="W76" s="46">
        <f t="shared" si="44"/>
        <v>1159.8753246753247</v>
      </c>
      <c r="X76" s="43">
        <f t="shared" si="45"/>
        <v>858.7538461538461</v>
      </c>
      <c r="Y76" s="46">
        <f t="shared" si="46"/>
        <v>1145.0051282051281</v>
      </c>
      <c r="Z76" s="48">
        <f t="shared" si="47"/>
        <v>763.33675213675212</v>
      </c>
    </row>
    <row r="77" spans="1:26" s="2" customFormat="1" x14ac:dyDescent="0.25">
      <c r="A77" s="40">
        <v>71</v>
      </c>
      <c r="B77" s="41">
        <v>1138300</v>
      </c>
      <c r="C77" s="42">
        <f t="shared" si="24"/>
        <v>94858.333333333328</v>
      </c>
      <c r="D77" s="43">
        <f t="shared" si="25"/>
        <v>4361.3026819923371</v>
      </c>
      <c r="E77" s="44">
        <f t="shared" si="26"/>
        <v>4311.742424242424</v>
      </c>
      <c r="F77" s="45">
        <f t="shared" si="27"/>
        <v>3966.2020905923346</v>
      </c>
      <c r="G77" s="45">
        <f t="shared" si="28"/>
        <v>3648.397435897436</v>
      </c>
      <c r="H77" s="45">
        <f t="shared" si="29"/>
        <v>3636.7412140575079</v>
      </c>
      <c r="I77" s="43">
        <f t="shared" si="30"/>
        <v>583.74358974358972</v>
      </c>
      <c r="J77" s="44">
        <f t="shared" si="31"/>
        <v>608.06623931623926</v>
      </c>
      <c r="K77" s="44">
        <f t="shared" si="32"/>
        <v>615.29729729729729</v>
      </c>
      <c r="L77" s="44">
        <f t="shared" si="33"/>
        <v>616.63055254604546</v>
      </c>
      <c r="M77" s="46">
        <f t="shared" si="34"/>
        <v>651.57412707498565</v>
      </c>
      <c r="N77" s="43">
        <f t="shared" si="35"/>
        <v>977.5157412707498</v>
      </c>
      <c r="O77" s="46">
        <f t="shared" si="36"/>
        <v>1303.3543216943331</v>
      </c>
      <c r="P77" s="43">
        <f t="shared" si="37"/>
        <v>925.09209100758403</v>
      </c>
      <c r="Q77" s="46">
        <f t="shared" si="38"/>
        <v>1233.4561213434454</v>
      </c>
      <c r="R77" s="47">
        <f t="shared" si="39"/>
        <v>923.09189189189192</v>
      </c>
      <c r="S77" s="45">
        <f t="shared" si="40"/>
        <v>1230.7891891891893</v>
      </c>
      <c r="T77" s="43">
        <f t="shared" si="41"/>
        <v>912.24358974358984</v>
      </c>
      <c r="U77" s="46">
        <f t="shared" si="42"/>
        <v>1216.3247863247864</v>
      </c>
      <c r="V77" s="47">
        <f t="shared" si="43"/>
        <v>887.12727272727261</v>
      </c>
      <c r="W77" s="46">
        <f t="shared" si="44"/>
        <v>1182.8363636363636</v>
      </c>
      <c r="X77" s="43">
        <f t="shared" si="45"/>
        <v>875.7538461538461</v>
      </c>
      <c r="Y77" s="46">
        <f t="shared" si="46"/>
        <v>1167.6717948717949</v>
      </c>
      <c r="Z77" s="48">
        <f t="shared" si="47"/>
        <v>778.44786324786321</v>
      </c>
    </row>
    <row r="78" spans="1:26" s="2" customFormat="1" x14ac:dyDescent="0.25">
      <c r="A78" s="40">
        <v>72</v>
      </c>
      <c r="B78" s="41">
        <v>1160600</v>
      </c>
      <c r="C78" s="42">
        <f t="shared" si="24"/>
        <v>96716.666666666672</v>
      </c>
      <c r="D78" s="43">
        <f t="shared" si="25"/>
        <v>4446.7432950191569</v>
      </c>
      <c r="E78" s="44">
        <f t="shared" si="26"/>
        <v>4396.212121212121</v>
      </c>
      <c r="F78" s="45">
        <f t="shared" si="27"/>
        <v>4043.9024390243903</v>
      </c>
      <c r="G78" s="45">
        <f t="shared" si="28"/>
        <v>3719.8717948717949</v>
      </c>
      <c r="H78" s="45">
        <f t="shared" si="29"/>
        <v>3707.9872204472845</v>
      </c>
      <c r="I78" s="43">
        <f t="shared" si="30"/>
        <v>595.17948717948718</v>
      </c>
      <c r="J78" s="44">
        <f t="shared" si="31"/>
        <v>619.97863247863245</v>
      </c>
      <c r="K78" s="44">
        <f t="shared" si="32"/>
        <v>627.35135135135135</v>
      </c>
      <c r="L78" s="44">
        <f t="shared" si="33"/>
        <v>628.71072589382447</v>
      </c>
      <c r="M78" s="46">
        <f t="shared" si="34"/>
        <v>664.33886662850603</v>
      </c>
      <c r="N78" s="43">
        <f t="shared" si="35"/>
        <v>996.66285060103041</v>
      </c>
      <c r="O78" s="46">
        <f t="shared" si="36"/>
        <v>1328.8838008013738</v>
      </c>
      <c r="P78" s="43">
        <f t="shared" si="37"/>
        <v>943.21235102925243</v>
      </c>
      <c r="Q78" s="46">
        <f t="shared" si="38"/>
        <v>1257.6164680390032</v>
      </c>
      <c r="R78" s="47">
        <f t="shared" si="39"/>
        <v>941.17297297297296</v>
      </c>
      <c r="S78" s="45">
        <f t="shared" si="40"/>
        <v>1254.8972972972972</v>
      </c>
      <c r="T78" s="43">
        <f t="shared" si="41"/>
        <v>930.11217948717956</v>
      </c>
      <c r="U78" s="46">
        <f t="shared" si="42"/>
        <v>1240.1495726495727</v>
      </c>
      <c r="V78" s="47">
        <f t="shared" si="43"/>
        <v>904.50389610389607</v>
      </c>
      <c r="W78" s="46">
        <f t="shared" si="44"/>
        <v>1206.0051948051948</v>
      </c>
      <c r="X78" s="43">
        <f t="shared" si="45"/>
        <v>892.90769230769229</v>
      </c>
      <c r="Y78" s="46">
        <f t="shared" si="46"/>
        <v>1190.5435897435898</v>
      </c>
      <c r="Z78" s="48">
        <f t="shared" si="47"/>
        <v>793.69572649572649</v>
      </c>
    </row>
    <row r="79" spans="1:26" s="2" customFormat="1" x14ac:dyDescent="0.25">
      <c r="A79" s="40">
        <v>73</v>
      </c>
      <c r="B79" s="41">
        <v>1183600</v>
      </c>
      <c r="C79" s="42">
        <f t="shared" si="24"/>
        <v>98633.333333333328</v>
      </c>
      <c r="D79" s="43">
        <f t="shared" si="25"/>
        <v>4534.8659003831417</v>
      </c>
      <c r="E79" s="44">
        <f t="shared" si="26"/>
        <v>4483.333333333333</v>
      </c>
      <c r="F79" s="45">
        <f t="shared" si="27"/>
        <v>4124.0418118466896</v>
      </c>
      <c r="G79" s="45">
        <f t="shared" si="28"/>
        <v>3793.5897435897436</v>
      </c>
      <c r="H79" s="45">
        <f t="shared" si="29"/>
        <v>3781.4696485623003</v>
      </c>
      <c r="I79" s="43">
        <f t="shared" si="30"/>
        <v>606.97435897435901</v>
      </c>
      <c r="J79" s="44">
        <f t="shared" si="31"/>
        <v>632.26495726495727</v>
      </c>
      <c r="K79" s="44">
        <f t="shared" si="32"/>
        <v>639.78378378378375</v>
      </c>
      <c r="L79" s="44">
        <f t="shared" si="33"/>
        <v>641.17009750812565</v>
      </c>
      <c r="M79" s="46">
        <f t="shared" si="34"/>
        <v>677.50429307384093</v>
      </c>
      <c r="N79" s="43">
        <f t="shared" si="35"/>
        <v>1016.4109902690327</v>
      </c>
      <c r="O79" s="46">
        <f t="shared" si="36"/>
        <v>1355.2146536920436</v>
      </c>
      <c r="P79" s="43">
        <f t="shared" si="37"/>
        <v>961.90140845070437</v>
      </c>
      <c r="Q79" s="46">
        <f t="shared" si="38"/>
        <v>1282.5352112676057</v>
      </c>
      <c r="R79" s="47">
        <f t="shared" si="39"/>
        <v>959.82162162162172</v>
      </c>
      <c r="S79" s="45">
        <f t="shared" si="40"/>
        <v>1279.7621621621622</v>
      </c>
      <c r="T79" s="43">
        <f t="shared" si="41"/>
        <v>948.54166666666663</v>
      </c>
      <c r="U79" s="46">
        <f t="shared" si="42"/>
        <v>1264.7222222222222</v>
      </c>
      <c r="V79" s="47">
        <f t="shared" si="43"/>
        <v>922.42597402597403</v>
      </c>
      <c r="W79" s="46">
        <f t="shared" si="44"/>
        <v>1229.9012987012986</v>
      </c>
      <c r="X79" s="43">
        <f t="shared" si="45"/>
        <v>910.60000000000014</v>
      </c>
      <c r="Y79" s="46">
        <f t="shared" si="46"/>
        <v>1214.1333333333334</v>
      </c>
      <c r="Z79" s="48">
        <f t="shared" si="47"/>
        <v>809.42222222222233</v>
      </c>
    </row>
    <row r="80" spans="1:26" s="2" customFormat="1" x14ac:dyDescent="0.25">
      <c r="A80" s="40">
        <v>74</v>
      </c>
      <c r="B80" s="41">
        <v>1207000</v>
      </c>
      <c r="C80" s="42">
        <f t="shared" si="24"/>
        <v>100583.33333333333</v>
      </c>
      <c r="D80" s="43">
        <f t="shared" si="25"/>
        <v>4624.5210727969352</v>
      </c>
      <c r="E80" s="44">
        <f t="shared" si="26"/>
        <v>4571.969696969697</v>
      </c>
      <c r="F80" s="45">
        <f t="shared" si="27"/>
        <v>4205.5749128919861</v>
      </c>
      <c r="G80" s="45">
        <f t="shared" si="28"/>
        <v>3868.5897435897436</v>
      </c>
      <c r="H80" s="45">
        <f t="shared" si="29"/>
        <v>3856.2300319488818</v>
      </c>
      <c r="I80" s="43">
        <f t="shared" si="30"/>
        <v>618.97435897435901</v>
      </c>
      <c r="J80" s="44">
        <f t="shared" si="31"/>
        <v>644.76495726495727</v>
      </c>
      <c r="K80" s="44">
        <f t="shared" si="32"/>
        <v>652.43243243243239</v>
      </c>
      <c r="L80" s="44">
        <f t="shared" si="33"/>
        <v>653.84615384615381</v>
      </c>
      <c r="M80" s="46">
        <f t="shared" si="34"/>
        <v>690.89868345735545</v>
      </c>
      <c r="N80" s="43">
        <f t="shared" si="35"/>
        <v>1036.5025758443044</v>
      </c>
      <c r="O80" s="46">
        <f t="shared" si="36"/>
        <v>1382.0034344590727</v>
      </c>
      <c r="P80" s="43">
        <f t="shared" si="37"/>
        <v>980.91549295774655</v>
      </c>
      <c r="Q80" s="46">
        <f t="shared" si="38"/>
        <v>1307.8873239436621</v>
      </c>
      <c r="R80" s="47">
        <f t="shared" si="39"/>
        <v>978.79459459459463</v>
      </c>
      <c r="S80" s="45">
        <f t="shared" si="40"/>
        <v>1305.0594594594595</v>
      </c>
      <c r="T80" s="43">
        <f t="shared" si="41"/>
        <v>967.29166666666663</v>
      </c>
      <c r="U80" s="46">
        <f t="shared" si="42"/>
        <v>1289.7222222222222</v>
      </c>
      <c r="V80" s="47">
        <f t="shared" si="43"/>
        <v>940.65974025974026</v>
      </c>
      <c r="W80" s="46">
        <f t="shared" si="44"/>
        <v>1254.212987012987</v>
      </c>
      <c r="X80" s="43">
        <f t="shared" si="45"/>
        <v>928.60000000000014</v>
      </c>
      <c r="Y80" s="46">
        <f t="shared" si="46"/>
        <v>1238.1333333333334</v>
      </c>
      <c r="Z80" s="48">
        <f t="shared" si="47"/>
        <v>825.42222222222233</v>
      </c>
    </row>
    <row r="81" spans="1:26" s="2" customFormat="1" x14ac:dyDescent="0.25">
      <c r="A81" s="40">
        <v>75</v>
      </c>
      <c r="B81" s="41">
        <v>1230800</v>
      </c>
      <c r="C81" s="42">
        <f t="shared" si="24"/>
        <v>102566.66666666667</v>
      </c>
      <c r="D81" s="43">
        <f t="shared" si="25"/>
        <v>4715.7088122605364</v>
      </c>
      <c r="E81" s="44">
        <f t="shared" si="26"/>
        <v>4662.121212121212</v>
      </c>
      <c r="F81" s="45">
        <f t="shared" si="27"/>
        <v>4288.5017421602788</v>
      </c>
      <c r="G81" s="45">
        <f t="shared" si="28"/>
        <v>3944.8717948717949</v>
      </c>
      <c r="H81" s="45">
        <f t="shared" si="29"/>
        <v>3932.2683706070288</v>
      </c>
      <c r="I81" s="43">
        <f t="shared" si="30"/>
        <v>631.17948717948718</v>
      </c>
      <c r="J81" s="44">
        <f t="shared" si="31"/>
        <v>657.47863247863245</v>
      </c>
      <c r="K81" s="44">
        <f t="shared" si="32"/>
        <v>665.29729729729729</v>
      </c>
      <c r="L81" s="44">
        <f t="shared" si="33"/>
        <v>666.73889490790896</v>
      </c>
      <c r="M81" s="46">
        <f t="shared" si="34"/>
        <v>704.52203777904981</v>
      </c>
      <c r="N81" s="43">
        <f t="shared" si="35"/>
        <v>1056.9376073268461</v>
      </c>
      <c r="O81" s="46">
        <f t="shared" si="36"/>
        <v>1409.2501431024614</v>
      </c>
      <c r="P81" s="43">
        <f t="shared" si="37"/>
        <v>1000.2546045503793</v>
      </c>
      <c r="Q81" s="46">
        <f t="shared" si="38"/>
        <v>1333.6728060671724</v>
      </c>
      <c r="R81" s="47">
        <f t="shared" si="39"/>
        <v>998.09189189189192</v>
      </c>
      <c r="S81" s="45">
        <f t="shared" si="40"/>
        <v>1330.7891891891893</v>
      </c>
      <c r="T81" s="43">
        <f t="shared" si="41"/>
        <v>986.36217948717956</v>
      </c>
      <c r="U81" s="46">
        <f t="shared" si="42"/>
        <v>1315.1495726495727</v>
      </c>
      <c r="V81" s="47">
        <f t="shared" si="43"/>
        <v>959.20519480519488</v>
      </c>
      <c r="W81" s="46">
        <f t="shared" si="44"/>
        <v>1278.9402597402598</v>
      </c>
      <c r="X81" s="43">
        <f t="shared" si="45"/>
        <v>946.90769230769229</v>
      </c>
      <c r="Y81" s="46">
        <f t="shared" si="46"/>
        <v>1262.5435897435898</v>
      </c>
      <c r="Z81" s="48">
        <f t="shared" si="47"/>
        <v>841.69572649572649</v>
      </c>
    </row>
    <row r="82" spans="1:26" s="2" customFormat="1" x14ac:dyDescent="0.25">
      <c r="A82" s="40">
        <v>76</v>
      </c>
      <c r="B82" s="41">
        <v>1255400</v>
      </c>
      <c r="C82" s="42">
        <f t="shared" si="24"/>
        <v>104616.66666666667</v>
      </c>
      <c r="D82" s="43">
        <f t="shared" si="25"/>
        <v>4809.961685823755</v>
      </c>
      <c r="E82" s="44">
        <f t="shared" si="26"/>
        <v>4755.30303030303</v>
      </c>
      <c r="F82" s="45">
        <f t="shared" si="27"/>
        <v>4374.2160278745641</v>
      </c>
      <c r="G82" s="45">
        <f t="shared" si="28"/>
        <v>4023.7179487179487</v>
      </c>
      <c r="H82" s="45">
        <f t="shared" si="29"/>
        <v>4010.8626198083066</v>
      </c>
      <c r="I82" s="43">
        <f t="shared" si="30"/>
        <v>643.79487179487182</v>
      </c>
      <c r="J82" s="44">
        <f t="shared" si="31"/>
        <v>670.61965811965808</v>
      </c>
      <c r="K82" s="44">
        <f t="shared" si="32"/>
        <v>678.59459459459458</v>
      </c>
      <c r="L82" s="44">
        <f t="shared" si="33"/>
        <v>680.06500541711807</v>
      </c>
      <c r="M82" s="46">
        <f t="shared" si="34"/>
        <v>718.60331997710364</v>
      </c>
      <c r="N82" s="43">
        <f t="shared" si="35"/>
        <v>1078.0595306239268</v>
      </c>
      <c r="O82" s="46">
        <f t="shared" si="36"/>
        <v>1437.412707498569</v>
      </c>
      <c r="P82" s="43">
        <f t="shared" si="37"/>
        <v>1020.2437703141927</v>
      </c>
      <c r="Q82" s="46">
        <f t="shared" si="38"/>
        <v>1360.3250270855904</v>
      </c>
      <c r="R82" s="47">
        <f t="shared" si="39"/>
        <v>1018.037837837838</v>
      </c>
      <c r="S82" s="45">
        <f t="shared" si="40"/>
        <v>1357.3837837837839</v>
      </c>
      <c r="T82" s="43">
        <f t="shared" si="41"/>
        <v>1006.073717948718</v>
      </c>
      <c r="U82" s="46">
        <f t="shared" si="42"/>
        <v>1341.431623931624</v>
      </c>
      <c r="V82" s="47">
        <f t="shared" si="43"/>
        <v>978.37402597402593</v>
      </c>
      <c r="W82" s="46">
        <f t="shared" si="44"/>
        <v>1304.4987012987012</v>
      </c>
      <c r="X82" s="43">
        <f t="shared" si="45"/>
        <v>965.83076923076931</v>
      </c>
      <c r="Y82" s="46">
        <f t="shared" si="46"/>
        <v>1287.7743589743591</v>
      </c>
      <c r="Z82" s="48">
        <f t="shared" si="47"/>
        <v>858.51623931623942</v>
      </c>
    </row>
    <row r="83" spans="1:26" s="2" customFormat="1" x14ac:dyDescent="0.25">
      <c r="A83" s="40">
        <v>77</v>
      </c>
      <c r="B83" s="41">
        <v>1279800</v>
      </c>
      <c r="C83" s="42">
        <f t="shared" si="24"/>
        <v>106650</v>
      </c>
      <c r="D83" s="43">
        <f t="shared" si="25"/>
        <v>4903.4482758620688</v>
      </c>
      <c r="E83" s="44">
        <f t="shared" si="26"/>
        <v>4847.727272727273</v>
      </c>
      <c r="F83" s="45">
        <f t="shared" si="27"/>
        <v>4459.2334494773522</v>
      </c>
      <c r="G83" s="45">
        <f t="shared" si="28"/>
        <v>4101.9230769230771</v>
      </c>
      <c r="H83" s="45">
        <f t="shared" si="29"/>
        <v>4088.817891373802</v>
      </c>
      <c r="I83" s="43">
        <f t="shared" si="30"/>
        <v>656.30769230769226</v>
      </c>
      <c r="J83" s="44">
        <f t="shared" si="31"/>
        <v>683.65384615384619</v>
      </c>
      <c r="K83" s="44">
        <f t="shared" si="32"/>
        <v>691.78378378378375</v>
      </c>
      <c r="L83" s="44">
        <f t="shared" si="33"/>
        <v>693.2827735644637</v>
      </c>
      <c r="M83" s="46">
        <f t="shared" si="34"/>
        <v>732.5701202060676</v>
      </c>
      <c r="N83" s="43">
        <f t="shared" si="35"/>
        <v>1099.0097309673727</v>
      </c>
      <c r="O83" s="46">
        <f t="shared" si="36"/>
        <v>1465.346307956497</v>
      </c>
      <c r="P83" s="43">
        <f t="shared" si="37"/>
        <v>1040.0704225352113</v>
      </c>
      <c r="Q83" s="46">
        <f t="shared" si="38"/>
        <v>1386.7605633802816</v>
      </c>
      <c r="R83" s="47">
        <f t="shared" si="39"/>
        <v>1037.8216216216217</v>
      </c>
      <c r="S83" s="45">
        <f t="shared" si="40"/>
        <v>1383.7621621621622</v>
      </c>
      <c r="T83" s="43">
        <f t="shared" si="41"/>
        <v>1025.625</v>
      </c>
      <c r="U83" s="46">
        <f t="shared" si="42"/>
        <v>1367.5</v>
      </c>
      <c r="V83" s="47">
        <f t="shared" si="43"/>
        <v>997.38701298701312</v>
      </c>
      <c r="W83" s="46">
        <f t="shared" si="44"/>
        <v>1329.8493506493508</v>
      </c>
      <c r="X83" s="43">
        <f t="shared" si="45"/>
        <v>984.59999999999991</v>
      </c>
      <c r="Y83" s="46">
        <f t="shared" si="46"/>
        <v>1312.8</v>
      </c>
      <c r="Z83" s="48">
        <f t="shared" si="47"/>
        <v>875.19999999999993</v>
      </c>
    </row>
    <row r="84" spans="1:26" s="2" customFormat="1" x14ac:dyDescent="0.25">
      <c r="A84" s="40">
        <v>78</v>
      </c>
      <c r="B84" s="41">
        <v>1305300</v>
      </c>
      <c r="C84" s="42">
        <f t="shared" si="24"/>
        <v>108775</v>
      </c>
      <c r="D84" s="43">
        <f t="shared" si="25"/>
        <v>5001.1494252873563</v>
      </c>
      <c r="E84" s="44">
        <f t="shared" si="26"/>
        <v>4944.318181818182</v>
      </c>
      <c r="F84" s="45">
        <f t="shared" si="27"/>
        <v>4548.0836236933801</v>
      </c>
      <c r="G84" s="45">
        <f t="shared" si="28"/>
        <v>4183.6538461538457</v>
      </c>
      <c r="H84" s="45">
        <f t="shared" si="29"/>
        <v>4170.2875399361019</v>
      </c>
      <c r="I84" s="43">
        <f t="shared" si="30"/>
        <v>669.38461538461536</v>
      </c>
      <c r="J84" s="44">
        <f t="shared" si="31"/>
        <v>697.27564102564099</v>
      </c>
      <c r="K84" s="44">
        <f t="shared" si="32"/>
        <v>705.56756756756761</v>
      </c>
      <c r="L84" s="44">
        <f t="shared" si="33"/>
        <v>707.09642470205847</v>
      </c>
      <c r="M84" s="46">
        <f t="shared" si="34"/>
        <v>747.16657126502571</v>
      </c>
      <c r="N84" s="43">
        <f t="shared" si="35"/>
        <v>1120.9044075558099</v>
      </c>
      <c r="O84" s="46">
        <f t="shared" si="36"/>
        <v>1494.5392100744132</v>
      </c>
      <c r="P84" s="43">
        <f t="shared" si="37"/>
        <v>1060.7908992416035</v>
      </c>
      <c r="Q84" s="46">
        <f t="shared" si="38"/>
        <v>1414.3878656554714</v>
      </c>
      <c r="R84" s="47">
        <f t="shared" si="39"/>
        <v>1058.4972972972973</v>
      </c>
      <c r="S84" s="45">
        <f t="shared" si="40"/>
        <v>1411.3297297297297</v>
      </c>
      <c r="T84" s="43">
        <f t="shared" si="41"/>
        <v>1046.0576923076924</v>
      </c>
      <c r="U84" s="46">
        <f t="shared" si="42"/>
        <v>1394.7435897435898</v>
      </c>
      <c r="V84" s="47">
        <f t="shared" si="43"/>
        <v>1017.2571428571429</v>
      </c>
      <c r="W84" s="46">
        <f t="shared" si="44"/>
        <v>1356.3428571428572</v>
      </c>
      <c r="X84" s="43">
        <f t="shared" si="45"/>
        <v>1004.2153846153847</v>
      </c>
      <c r="Y84" s="46">
        <f t="shared" si="46"/>
        <v>1338.9538461538461</v>
      </c>
      <c r="Z84" s="48">
        <f t="shared" si="47"/>
        <v>892.63589743589739</v>
      </c>
    </row>
    <row r="85" spans="1:26" s="2" customFormat="1" x14ac:dyDescent="0.25">
      <c r="A85" s="40">
        <v>79</v>
      </c>
      <c r="B85" s="51">
        <v>1331300</v>
      </c>
      <c r="C85" s="42">
        <f t="shared" si="24"/>
        <v>110941.66666666667</v>
      </c>
      <c r="D85" s="43">
        <f t="shared" si="25"/>
        <v>5100.7662835249039</v>
      </c>
      <c r="E85" s="44">
        <f t="shared" si="26"/>
        <v>5042.80303030303</v>
      </c>
      <c r="F85" s="45">
        <f t="shared" si="27"/>
        <v>4638.6759581881533</v>
      </c>
      <c r="G85" s="45">
        <f t="shared" si="28"/>
        <v>4266.9871794871797</v>
      </c>
      <c r="H85" s="45">
        <f t="shared" si="29"/>
        <v>4253.3546325878597</v>
      </c>
      <c r="I85" s="43">
        <f t="shared" si="30"/>
        <v>682.71794871794873</v>
      </c>
      <c r="J85" s="44">
        <f t="shared" si="31"/>
        <v>711.16452991452991</v>
      </c>
      <c r="K85" s="44">
        <f t="shared" si="32"/>
        <v>719.62162162162167</v>
      </c>
      <c r="L85" s="44">
        <f t="shared" si="33"/>
        <v>721.18093174431203</v>
      </c>
      <c r="M85" s="46">
        <f t="shared" si="34"/>
        <v>762.0492272467086</v>
      </c>
      <c r="N85" s="43">
        <f t="shared" si="35"/>
        <v>1143.2283915283342</v>
      </c>
      <c r="O85" s="46">
        <f t="shared" si="36"/>
        <v>1524.304522037779</v>
      </c>
      <c r="P85" s="43">
        <f t="shared" si="37"/>
        <v>1081.9176598049837</v>
      </c>
      <c r="Q85" s="46">
        <f t="shared" si="38"/>
        <v>1442.5568797399783</v>
      </c>
      <c r="R85" s="47">
        <f t="shared" si="39"/>
        <v>1079.5783783783784</v>
      </c>
      <c r="S85" s="45">
        <f t="shared" si="40"/>
        <v>1439.4378378378378</v>
      </c>
      <c r="T85" s="43">
        <f t="shared" si="41"/>
        <v>1066.8910256410256</v>
      </c>
      <c r="U85" s="46">
        <f t="shared" si="42"/>
        <v>1422.5213675213674</v>
      </c>
      <c r="V85" s="47">
        <f t="shared" si="43"/>
        <v>1037.516883116883</v>
      </c>
      <c r="W85" s="46">
        <f t="shared" si="44"/>
        <v>1383.3558441558441</v>
      </c>
      <c r="X85" s="43">
        <f t="shared" si="45"/>
        <v>1024.2153846153847</v>
      </c>
      <c r="Y85" s="46">
        <f t="shared" si="46"/>
        <v>1365.6205128205129</v>
      </c>
      <c r="Z85" s="48">
        <f t="shared" si="47"/>
        <v>910.41367521367522</v>
      </c>
    </row>
    <row r="86" spans="1:26" s="2" customFormat="1" ht="15.75" thickBot="1" x14ac:dyDescent="0.3">
      <c r="A86" s="52">
        <v>80</v>
      </c>
      <c r="B86" s="53">
        <v>1357500</v>
      </c>
      <c r="C86" s="54">
        <f t="shared" si="24"/>
        <v>113125</v>
      </c>
      <c r="D86" s="55">
        <f t="shared" si="25"/>
        <v>5201.1494252873563</v>
      </c>
      <c r="E86" s="56">
        <f t="shared" si="26"/>
        <v>5142.045454545455</v>
      </c>
      <c r="F86" s="57">
        <f t="shared" si="27"/>
        <v>4729.9651567944247</v>
      </c>
      <c r="G86" s="57">
        <f t="shared" si="28"/>
        <v>4350.9615384615381</v>
      </c>
      <c r="H86" s="57">
        <f t="shared" si="29"/>
        <v>4337.0607028753993</v>
      </c>
      <c r="I86" s="55">
        <f t="shared" si="30"/>
        <v>696.15384615384619</v>
      </c>
      <c r="J86" s="56">
        <f t="shared" si="31"/>
        <v>725.16025641025647</v>
      </c>
      <c r="K86" s="56">
        <f t="shared" si="32"/>
        <v>733.78378378378375</v>
      </c>
      <c r="L86" s="56">
        <f t="shared" si="33"/>
        <v>735.37378114842909</v>
      </c>
      <c r="M86" s="58">
        <f t="shared" si="34"/>
        <v>777.04636519748135</v>
      </c>
      <c r="N86" s="55">
        <f t="shared" si="35"/>
        <v>1165.7240984544933</v>
      </c>
      <c r="O86" s="58">
        <f t="shared" si="36"/>
        <v>1554.2987979393245</v>
      </c>
      <c r="P86" s="55">
        <f t="shared" si="37"/>
        <v>1103.2069339111592</v>
      </c>
      <c r="Q86" s="58">
        <f t="shared" si="38"/>
        <v>1470.9425785482124</v>
      </c>
      <c r="R86" s="59">
        <f t="shared" si="39"/>
        <v>1100.8216216216217</v>
      </c>
      <c r="S86" s="57">
        <f t="shared" si="40"/>
        <v>1467.7621621621622</v>
      </c>
      <c r="T86" s="55">
        <f t="shared" si="41"/>
        <v>1087.8846153846155</v>
      </c>
      <c r="U86" s="58">
        <f t="shared" si="42"/>
        <v>1450.5128205128206</v>
      </c>
      <c r="V86" s="59">
        <f t="shared" si="43"/>
        <v>1057.9324675324674</v>
      </c>
      <c r="W86" s="58">
        <f t="shared" si="44"/>
        <v>1410.5766233766233</v>
      </c>
      <c r="X86" s="55">
        <f t="shared" si="45"/>
        <v>1044.3692307692309</v>
      </c>
      <c r="Y86" s="58">
        <f t="shared" si="46"/>
        <v>1392.4923076923078</v>
      </c>
      <c r="Z86" s="60">
        <f t="shared" si="47"/>
        <v>928.32820512820524</v>
      </c>
    </row>
    <row r="87" spans="1:26" s="2" customFormat="1" x14ac:dyDescent="0.25"/>
    <row r="88" spans="1:26" s="2" customFormat="1" x14ac:dyDescent="0.25"/>
  </sheetData>
  <mergeCells count="9">
    <mergeCell ref="D4:H4"/>
    <mergeCell ref="I4:M4"/>
    <mergeCell ref="N4:Y4"/>
    <mergeCell ref="D5:H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scale="58" orientation="portrait" r:id="rId1"/>
  <rowBreaks count="1" manualBreakCount="1">
    <brk id="86" max="25" man="1"/>
  </rowBreaks>
  <colBreaks count="2" manualBreakCount="2">
    <brk id="13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Oslo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Kvamsdahl</dc:creator>
  <cp:lastModifiedBy>Vibeke Øya</cp:lastModifiedBy>
  <dcterms:created xsi:type="dcterms:W3CDTF">2023-05-08T07:19:55Z</dcterms:created>
  <dcterms:modified xsi:type="dcterms:W3CDTF">2023-09-13T07:56:47Z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2396b7-5846-48ff-8468-5f49f8ad722a_Enabled">
    <vt:lpwstr>true</vt:lpwstr>
  </property>
  <property fmtid="{D5CDD505-2E9C-101B-9397-08002B2CF9AE}" pid="3" name="MSIP_Label_7a2396b7-5846-48ff-8468-5f49f8ad722a_SetDate">
    <vt:lpwstr>2023-05-08T07:19:55Z</vt:lpwstr>
  </property>
  <property fmtid="{D5CDD505-2E9C-101B-9397-08002B2CF9AE}" pid="4" name="MSIP_Label_7a2396b7-5846-48ff-8468-5f49f8ad722a_Method">
    <vt:lpwstr>Standard</vt:lpwstr>
  </property>
  <property fmtid="{D5CDD505-2E9C-101B-9397-08002B2CF9AE}" pid="5" name="MSIP_Label_7a2396b7-5846-48ff-8468-5f49f8ad722a_Name">
    <vt:lpwstr>Lav</vt:lpwstr>
  </property>
  <property fmtid="{D5CDD505-2E9C-101B-9397-08002B2CF9AE}" pid="6" name="MSIP_Label_7a2396b7-5846-48ff-8468-5f49f8ad722a_SiteId">
    <vt:lpwstr>e6795081-6391-442e-9ab4-5e9ef74f18ea</vt:lpwstr>
  </property>
  <property fmtid="{D5CDD505-2E9C-101B-9397-08002B2CF9AE}" pid="7" name="MSIP_Label_7a2396b7-5846-48ff-8468-5f49f8ad722a_ActionId">
    <vt:lpwstr>7ab5b277-2eb6-473b-883b-298cb8590468</vt:lpwstr>
  </property>
  <property fmtid="{D5CDD505-2E9C-101B-9397-08002B2CF9AE}" pid="8" name="MSIP_Label_7a2396b7-5846-48ff-8468-5f49f8ad722a_ContentBits">
    <vt:lpwstr>0</vt:lpwstr>
  </property>
</Properties>
</file>